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0" windowWidth="25600" windowHeight="17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D11" i="1"/>
  <c r="E10" i="1"/>
  <c r="F10" i="1"/>
  <c r="G10" i="1"/>
  <c r="H10" i="1"/>
  <c r="I10" i="1"/>
  <c r="E11" i="1"/>
  <c r="F11" i="1"/>
  <c r="G11" i="1"/>
  <c r="H11" i="1"/>
  <c r="C12" i="1"/>
  <c r="D12" i="1"/>
  <c r="I11" i="1"/>
  <c r="E12" i="1"/>
  <c r="F12" i="1"/>
  <c r="G12" i="1"/>
  <c r="H12" i="1"/>
  <c r="C13" i="1"/>
  <c r="D13" i="1"/>
  <c r="I12" i="1"/>
  <c r="E13" i="1"/>
  <c r="F13" i="1"/>
  <c r="G13" i="1"/>
  <c r="H13" i="1"/>
  <c r="C14" i="1"/>
  <c r="D14" i="1"/>
  <c r="I13" i="1"/>
  <c r="E14" i="1"/>
  <c r="F14" i="1"/>
  <c r="G14" i="1"/>
  <c r="H14" i="1"/>
  <c r="C15" i="1"/>
  <c r="D15" i="1"/>
  <c r="I14" i="1"/>
  <c r="E15" i="1"/>
  <c r="F15" i="1"/>
  <c r="G15" i="1"/>
  <c r="H15" i="1"/>
  <c r="C16" i="1"/>
  <c r="D16" i="1"/>
  <c r="I15" i="1"/>
  <c r="E16" i="1"/>
  <c r="F16" i="1"/>
  <c r="G16" i="1"/>
  <c r="H16" i="1"/>
  <c r="C17" i="1"/>
  <c r="D17" i="1"/>
  <c r="I16" i="1"/>
  <c r="E17" i="1"/>
  <c r="F17" i="1"/>
  <c r="G17" i="1"/>
  <c r="H17" i="1"/>
  <c r="C18" i="1"/>
  <c r="D18" i="1"/>
  <c r="I17" i="1"/>
  <c r="E18" i="1"/>
  <c r="F18" i="1"/>
  <c r="G18" i="1"/>
  <c r="H18" i="1"/>
  <c r="C19" i="1"/>
  <c r="D19" i="1"/>
  <c r="I18" i="1"/>
  <c r="E19" i="1"/>
  <c r="F19" i="1"/>
  <c r="G19" i="1"/>
  <c r="H19" i="1"/>
  <c r="C20" i="1"/>
  <c r="D20" i="1"/>
  <c r="I19" i="1"/>
  <c r="E20" i="1"/>
  <c r="F20" i="1"/>
  <c r="G20" i="1"/>
  <c r="H20" i="1"/>
  <c r="C21" i="1"/>
  <c r="D21" i="1"/>
  <c r="I20" i="1"/>
  <c r="E21" i="1"/>
  <c r="F21" i="1"/>
  <c r="G21" i="1"/>
  <c r="H21" i="1"/>
  <c r="C22" i="1"/>
  <c r="D22" i="1"/>
  <c r="I21" i="1"/>
  <c r="E22" i="1"/>
  <c r="F22" i="1"/>
  <c r="G22" i="1"/>
  <c r="H22" i="1"/>
  <c r="C23" i="1"/>
  <c r="D23" i="1"/>
  <c r="I22" i="1"/>
  <c r="E23" i="1"/>
  <c r="F23" i="1"/>
  <c r="G23" i="1"/>
  <c r="H23" i="1"/>
  <c r="C24" i="1"/>
  <c r="D24" i="1"/>
  <c r="I23" i="1"/>
  <c r="E24" i="1"/>
  <c r="F24" i="1"/>
  <c r="G24" i="1"/>
  <c r="H24" i="1"/>
  <c r="C25" i="1"/>
  <c r="D25" i="1"/>
  <c r="I24" i="1"/>
  <c r="E25" i="1"/>
  <c r="F25" i="1"/>
  <c r="G25" i="1"/>
  <c r="H25" i="1"/>
  <c r="C26" i="1"/>
  <c r="D26" i="1"/>
  <c r="I25" i="1"/>
  <c r="E26" i="1"/>
  <c r="F26" i="1"/>
  <c r="G26" i="1"/>
  <c r="H26" i="1"/>
  <c r="C27" i="1"/>
  <c r="D27" i="1"/>
  <c r="I26" i="1"/>
  <c r="E27" i="1"/>
  <c r="F27" i="1"/>
  <c r="G27" i="1"/>
  <c r="H27" i="1"/>
  <c r="C28" i="1"/>
  <c r="D28" i="1"/>
  <c r="I27" i="1"/>
  <c r="E28" i="1"/>
  <c r="F28" i="1"/>
  <c r="G28" i="1"/>
  <c r="H28" i="1"/>
  <c r="C29" i="1"/>
  <c r="D29" i="1"/>
  <c r="I28" i="1"/>
  <c r="E29" i="1"/>
  <c r="F29" i="1"/>
  <c r="G29" i="1"/>
  <c r="H29" i="1"/>
  <c r="C30" i="1"/>
  <c r="D30" i="1"/>
  <c r="I29" i="1"/>
  <c r="E30" i="1"/>
  <c r="F30" i="1"/>
  <c r="G30" i="1"/>
  <c r="H30" i="1"/>
  <c r="C31" i="1"/>
  <c r="D31" i="1"/>
  <c r="I30" i="1"/>
  <c r="E31" i="1"/>
  <c r="F31" i="1"/>
  <c r="G31" i="1"/>
  <c r="H31" i="1"/>
  <c r="C32" i="1"/>
  <c r="D32" i="1"/>
  <c r="I31" i="1"/>
  <c r="E32" i="1"/>
  <c r="F32" i="1"/>
  <c r="G32" i="1"/>
  <c r="H32" i="1"/>
  <c r="C33" i="1"/>
  <c r="D33" i="1"/>
  <c r="I32" i="1"/>
  <c r="E33" i="1"/>
  <c r="F33" i="1"/>
  <c r="G33" i="1"/>
  <c r="H33" i="1"/>
  <c r="C34" i="1"/>
  <c r="D34" i="1"/>
  <c r="I33" i="1"/>
  <c r="E34" i="1"/>
  <c r="F34" i="1"/>
  <c r="G34" i="1"/>
  <c r="H34" i="1"/>
  <c r="C35" i="1"/>
  <c r="D35" i="1"/>
  <c r="I34" i="1"/>
  <c r="E35" i="1"/>
  <c r="F35" i="1"/>
  <c r="G35" i="1"/>
  <c r="H35" i="1"/>
  <c r="C36" i="1"/>
  <c r="D36" i="1"/>
  <c r="I35" i="1"/>
  <c r="E36" i="1"/>
  <c r="F36" i="1"/>
  <c r="G36" i="1"/>
  <c r="H36" i="1"/>
  <c r="C37" i="1"/>
  <c r="D37" i="1"/>
  <c r="I36" i="1"/>
  <c r="E37" i="1"/>
  <c r="F37" i="1"/>
  <c r="G37" i="1"/>
  <c r="H37" i="1"/>
  <c r="C38" i="1"/>
  <c r="D38" i="1"/>
  <c r="I37" i="1"/>
  <c r="E38" i="1"/>
  <c r="F38" i="1"/>
  <c r="G38" i="1"/>
  <c r="H38" i="1"/>
  <c r="C39" i="1"/>
  <c r="D39" i="1"/>
  <c r="I38" i="1"/>
  <c r="E39" i="1"/>
  <c r="F39" i="1"/>
  <c r="G39" i="1"/>
  <c r="H39" i="1"/>
  <c r="C40" i="1"/>
  <c r="D40" i="1"/>
  <c r="I39" i="1"/>
  <c r="E40" i="1"/>
  <c r="F40" i="1"/>
  <c r="G40" i="1"/>
  <c r="H40" i="1"/>
  <c r="C41" i="1"/>
  <c r="D41" i="1"/>
  <c r="I40" i="1"/>
  <c r="E41" i="1"/>
  <c r="F41" i="1"/>
  <c r="G41" i="1"/>
  <c r="H41" i="1"/>
  <c r="C42" i="1"/>
  <c r="D42" i="1"/>
  <c r="I41" i="1"/>
  <c r="E42" i="1"/>
  <c r="F42" i="1"/>
  <c r="G42" i="1"/>
  <c r="H42" i="1"/>
  <c r="C43" i="1"/>
  <c r="D43" i="1"/>
  <c r="I42" i="1"/>
  <c r="E43" i="1"/>
  <c r="F43" i="1"/>
  <c r="G43" i="1"/>
  <c r="H43" i="1"/>
  <c r="C44" i="1"/>
  <c r="D44" i="1"/>
  <c r="I43" i="1"/>
  <c r="E44" i="1"/>
  <c r="F44" i="1"/>
  <c r="G44" i="1"/>
  <c r="H44" i="1"/>
  <c r="C45" i="1"/>
  <c r="D45" i="1"/>
  <c r="I44" i="1"/>
  <c r="E45" i="1"/>
  <c r="F45" i="1"/>
  <c r="G45" i="1"/>
  <c r="H45" i="1"/>
  <c r="C46" i="1"/>
  <c r="D46" i="1"/>
  <c r="I45" i="1"/>
  <c r="E46" i="1"/>
  <c r="F46" i="1"/>
  <c r="G46" i="1"/>
  <c r="H46" i="1"/>
  <c r="C47" i="1"/>
  <c r="D47" i="1"/>
  <c r="I46" i="1"/>
  <c r="E47" i="1"/>
  <c r="F47" i="1"/>
  <c r="G47" i="1"/>
  <c r="H47" i="1"/>
  <c r="C48" i="1"/>
  <c r="D48" i="1"/>
  <c r="I47" i="1"/>
  <c r="E48" i="1"/>
  <c r="F48" i="1"/>
  <c r="G48" i="1"/>
  <c r="H48" i="1"/>
  <c r="C49" i="1"/>
  <c r="D49" i="1"/>
  <c r="I48" i="1"/>
  <c r="E49" i="1"/>
  <c r="F49" i="1"/>
  <c r="G49" i="1"/>
  <c r="H49" i="1"/>
  <c r="C50" i="1"/>
  <c r="D50" i="1"/>
  <c r="I49" i="1"/>
  <c r="E50" i="1"/>
  <c r="F50" i="1"/>
  <c r="G50" i="1"/>
  <c r="H50" i="1"/>
  <c r="C51" i="1"/>
  <c r="D51" i="1"/>
  <c r="I50" i="1"/>
  <c r="E51" i="1"/>
  <c r="F51" i="1"/>
  <c r="G51" i="1"/>
  <c r="H51" i="1"/>
  <c r="C52" i="1"/>
  <c r="D52" i="1"/>
  <c r="I51" i="1"/>
  <c r="E52" i="1"/>
  <c r="F52" i="1"/>
  <c r="G52" i="1"/>
  <c r="H52" i="1"/>
  <c r="C53" i="1"/>
  <c r="D53" i="1"/>
  <c r="I52" i="1"/>
  <c r="E53" i="1"/>
  <c r="F53" i="1"/>
  <c r="G53" i="1"/>
  <c r="H53" i="1"/>
  <c r="C54" i="1"/>
  <c r="D54" i="1"/>
  <c r="I53" i="1"/>
  <c r="E54" i="1"/>
  <c r="F54" i="1"/>
  <c r="G54" i="1"/>
  <c r="H54" i="1"/>
  <c r="C55" i="1"/>
  <c r="D55" i="1"/>
  <c r="I54" i="1"/>
  <c r="E55" i="1"/>
  <c r="F55" i="1"/>
  <c r="G55" i="1"/>
  <c r="H55" i="1"/>
  <c r="C56" i="1"/>
  <c r="D56" i="1"/>
  <c r="I55" i="1"/>
  <c r="E56" i="1"/>
  <c r="F56" i="1"/>
  <c r="G56" i="1"/>
  <c r="H56" i="1"/>
  <c r="C57" i="1"/>
  <c r="D57" i="1"/>
  <c r="I56" i="1"/>
  <c r="E57" i="1"/>
  <c r="F57" i="1"/>
  <c r="G57" i="1"/>
  <c r="H57" i="1"/>
  <c r="C58" i="1"/>
  <c r="D58" i="1"/>
  <c r="I57" i="1"/>
  <c r="E58" i="1"/>
  <c r="F58" i="1"/>
  <c r="G58" i="1"/>
  <c r="H58" i="1"/>
  <c r="C59" i="1"/>
  <c r="D59" i="1"/>
  <c r="I58" i="1"/>
  <c r="E59" i="1"/>
  <c r="F59" i="1"/>
  <c r="G59" i="1"/>
  <c r="H59" i="1"/>
  <c r="C60" i="1"/>
  <c r="D60" i="1"/>
  <c r="I59" i="1"/>
  <c r="E60" i="1"/>
  <c r="F60" i="1"/>
  <c r="G60" i="1"/>
  <c r="H60" i="1"/>
  <c r="C61" i="1"/>
  <c r="D61" i="1"/>
  <c r="I60" i="1"/>
  <c r="E61" i="1"/>
  <c r="F61" i="1"/>
  <c r="G61" i="1"/>
  <c r="H61" i="1"/>
  <c r="C62" i="1"/>
  <c r="D62" i="1"/>
  <c r="I61" i="1"/>
  <c r="E62" i="1"/>
  <c r="F62" i="1"/>
  <c r="G62" i="1"/>
  <c r="H62" i="1"/>
  <c r="C63" i="1"/>
  <c r="D63" i="1"/>
  <c r="I62" i="1"/>
  <c r="E63" i="1"/>
  <c r="F63" i="1"/>
  <c r="G63" i="1"/>
  <c r="H63" i="1"/>
  <c r="C64" i="1"/>
  <c r="D64" i="1"/>
  <c r="I63" i="1"/>
  <c r="E64" i="1"/>
  <c r="F64" i="1"/>
  <c r="G64" i="1"/>
  <c r="H64" i="1"/>
  <c r="C65" i="1"/>
  <c r="D65" i="1"/>
  <c r="I64" i="1"/>
  <c r="E65" i="1"/>
  <c r="F65" i="1"/>
  <c r="G65" i="1"/>
  <c r="H65" i="1"/>
  <c r="C66" i="1"/>
  <c r="D66" i="1"/>
  <c r="I65" i="1"/>
  <c r="E66" i="1"/>
  <c r="F66" i="1"/>
  <c r="G66" i="1"/>
  <c r="H66" i="1"/>
  <c r="C67" i="1"/>
  <c r="D67" i="1"/>
  <c r="I66" i="1"/>
  <c r="E67" i="1"/>
  <c r="F67" i="1"/>
  <c r="G67" i="1"/>
  <c r="H67" i="1"/>
  <c r="C68" i="1"/>
  <c r="D68" i="1"/>
  <c r="I67" i="1"/>
  <c r="E68" i="1"/>
  <c r="F68" i="1"/>
  <c r="G68" i="1"/>
  <c r="H68" i="1"/>
  <c r="C69" i="1"/>
  <c r="D69" i="1"/>
  <c r="I68" i="1"/>
  <c r="E69" i="1"/>
  <c r="F69" i="1"/>
  <c r="G69" i="1"/>
  <c r="H69" i="1"/>
  <c r="C70" i="1"/>
  <c r="D70" i="1"/>
  <c r="I69" i="1"/>
  <c r="E70" i="1"/>
  <c r="F70" i="1"/>
  <c r="G70" i="1"/>
  <c r="H70" i="1"/>
  <c r="C71" i="1"/>
  <c r="D71" i="1"/>
  <c r="I70" i="1"/>
  <c r="E71" i="1"/>
  <c r="F71" i="1"/>
  <c r="G71" i="1"/>
  <c r="H71" i="1"/>
  <c r="C72" i="1"/>
  <c r="D72" i="1"/>
  <c r="I71" i="1"/>
  <c r="E72" i="1"/>
  <c r="F72" i="1"/>
  <c r="G72" i="1"/>
  <c r="H72" i="1"/>
  <c r="C73" i="1"/>
  <c r="D73" i="1"/>
  <c r="I72" i="1"/>
  <c r="E73" i="1"/>
  <c r="F73" i="1"/>
  <c r="G73" i="1"/>
  <c r="H73" i="1"/>
  <c r="C74" i="1"/>
  <c r="D74" i="1"/>
  <c r="I73" i="1"/>
  <c r="E74" i="1"/>
  <c r="F74" i="1"/>
  <c r="G74" i="1"/>
  <c r="H74" i="1"/>
  <c r="C75" i="1"/>
  <c r="D75" i="1"/>
  <c r="I74" i="1"/>
  <c r="E75" i="1"/>
  <c r="F75" i="1"/>
  <c r="G75" i="1"/>
  <c r="H75" i="1"/>
  <c r="C76" i="1"/>
  <c r="D76" i="1"/>
  <c r="I75" i="1"/>
  <c r="E76" i="1"/>
  <c r="F76" i="1"/>
  <c r="G76" i="1"/>
  <c r="H76" i="1"/>
  <c r="C77" i="1"/>
  <c r="D77" i="1"/>
  <c r="I76" i="1"/>
  <c r="E77" i="1"/>
  <c r="F77" i="1"/>
  <c r="G77" i="1"/>
  <c r="H77" i="1"/>
  <c r="C78" i="1"/>
  <c r="D78" i="1"/>
  <c r="I77" i="1"/>
  <c r="E78" i="1"/>
  <c r="F78" i="1"/>
  <c r="G78" i="1"/>
  <c r="H78" i="1"/>
  <c r="C79" i="1"/>
  <c r="D79" i="1"/>
  <c r="I78" i="1"/>
  <c r="E79" i="1"/>
  <c r="F79" i="1"/>
  <c r="G79" i="1"/>
  <c r="H79" i="1"/>
  <c r="C80" i="1"/>
  <c r="D80" i="1"/>
  <c r="I79" i="1"/>
  <c r="E80" i="1"/>
  <c r="F80" i="1"/>
  <c r="G80" i="1"/>
  <c r="H80" i="1"/>
  <c r="C81" i="1"/>
  <c r="D81" i="1"/>
  <c r="I80" i="1"/>
  <c r="E81" i="1"/>
  <c r="F81" i="1"/>
  <c r="G81" i="1"/>
  <c r="H81" i="1"/>
  <c r="C82" i="1"/>
  <c r="D82" i="1"/>
  <c r="I81" i="1"/>
  <c r="E82" i="1"/>
  <c r="F82" i="1"/>
  <c r="G82" i="1"/>
  <c r="H82" i="1"/>
  <c r="C83" i="1"/>
  <c r="D83" i="1"/>
  <c r="I82" i="1"/>
  <c r="E83" i="1"/>
  <c r="F83" i="1"/>
  <c r="G83" i="1"/>
  <c r="H83" i="1"/>
  <c r="C84" i="1"/>
  <c r="D84" i="1"/>
  <c r="I83" i="1"/>
  <c r="E84" i="1"/>
  <c r="F84" i="1"/>
  <c r="G84" i="1"/>
  <c r="H84" i="1"/>
  <c r="C85" i="1"/>
  <c r="D85" i="1"/>
  <c r="I84" i="1"/>
  <c r="E85" i="1"/>
  <c r="F85" i="1"/>
  <c r="G85" i="1"/>
  <c r="H85" i="1"/>
  <c r="C86" i="1"/>
  <c r="D86" i="1"/>
  <c r="I85" i="1"/>
  <c r="E86" i="1"/>
  <c r="F86" i="1"/>
  <c r="G86" i="1"/>
  <c r="H86" i="1"/>
  <c r="C87" i="1"/>
  <c r="D87" i="1"/>
  <c r="I86" i="1"/>
  <c r="E87" i="1"/>
  <c r="F87" i="1"/>
  <c r="G87" i="1"/>
  <c r="H87" i="1"/>
  <c r="C88" i="1"/>
  <c r="D88" i="1"/>
  <c r="I87" i="1"/>
  <c r="E88" i="1"/>
  <c r="F88" i="1"/>
  <c r="G88" i="1"/>
  <c r="H88" i="1"/>
  <c r="C89" i="1"/>
  <c r="D89" i="1"/>
  <c r="I88" i="1"/>
  <c r="E89" i="1"/>
  <c r="F89" i="1"/>
  <c r="G89" i="1"/>
  <c r="H89" i="1"/>
  <c r="C90" i="1"/>
  <c r="D90" i="1"/>
  <c r="I89" i="1"/>
  <c r="E90" i="1"/>
  <c r="F90" i="1"/>
  <c r="G90" i="1"/>
  <c r="H90" i="1"/>
  <c r="C91" i="1"/>
  <c r="D91" i="1"/>
  <c r="I90" i="1"/>
  <c r="E91" i="1"/>
  <c r="F91" i="1"/>
  <c r="G91" i="1"/>
  <c r="H91" i="1"/>
  <c r="C92" i="1"/>
  <c r="D92" i="1"/>
  <c r="I91" i="1"/>
  <c r="E92" i="1"/>
  <c r="F92" i="1"/>
  <c r="G92" i="1"/>
  <c r="H92" i="1"/>
  <c r="C93" i="1"/>
  <c r="D93" i="1"/>
  <c r="I92" i="1"/>
  <c r="E93" i="1"/>
  <c r="F93" i="1"/>
  <c r="G93" i="1"/>
  <c r="H93" i="1"/>
  <c r="C94" i="1"/>
  <c r="D94" i="1"/>
  <c r="I93" i="1"/>
  <c r="E94" i="1"/>
  <c r="F94" i="1"/>
  <c r="G94" i="1"/>
  <c r="H94" i="1"/>
  <c r="C95" i="1"/>
  <c r="D95" i="1"/>
  <c r="I94" i="1"/>
  <c r="E95" i="1"/>
  <c r="F95" i="1"/>
  <c r="G95" i="1"/>
  <c r="H95" i="1"/>
  <c r="C96" i="1"/>
  <c r="D96" i="1"/>
  <c r="I95" i="1"/>
  <c r="E96" i="1"/>
  <c r="F96" i="1"/>
  <c r="G96" i="1"/>
  <c r="H96" i="1"/>
  <c r="C97" i="1"/>
  <c r="D97" i="1"/>
  <c r="I96" i="1"/>
  <c r="E97" i="1"/>
  <c r="F97" i="1"/>
  <c r="G97" i="1"/>
  <c r="H97" i="1"/>
  <c r="C98" i="1"/>
  <c r="D98" i="1"/>
  <c r="I97" i="1"/>
  <c r="E98" i="1"/>
  <c r="F98" i="1"/>
  <c r="G98" i="1"/>
  <c r="H98" i="1"/>
  <c r="C99" i="1"/>
  <c r="D99" i="1"/>
  <c r="I98" i="1"/>
  <c r="E99" i="1"/>
  <c r="F99" i="1"/>
  <c r="G99" i="1"/>
  <c r="H99" i="1"/>
  <c r="C100" i="1"/>
  <c r="D100" i="1"/>
  <c r="I99" i="1"/>
  <c r="E100" i="1"/>
  <c r="F100" i="1"/>
  <c r="G100" i="1"/>
  <c r="H100" i="1"/>
  <c r="C101" i="1"/>
  <c r="D101" i="1"/>
  <c r="I100" i="1"/>
  <c r="E101" i="1"/>
  <c r="F101" i="1"/>
  <c r="G101" i="1"/>
  <c r="H101" i="1"/>
  <c r="C102" i="1"/>
  <c r="D102" i="1"/>
  <c r="I101" i="1"/>
  <c r="E102" i="1"/>
  <c r="F102" i="1"/>
  <c r="G102" i="1"/>
  <c r="H102" i="1"/>
  <c r="H104" i="1"/>
  <c r="I102" i="1"/>
  <c r="B104" i="1"/>
</calcChain>
</file>

<file path=xl/sharedStrings.xml><?xml version="1.0" encoding="utf-8"?>
<sst xmlns="http://schemas.openxmlformats.org/spreadsheetml/2006/main" count="41" uniqueCount="19">
  <si>
    <t>juni</t>
  </si>
  <si>
    <t>augustus</t>
  </si>
  <si>
    <t xml:space="preserve"> </t>
  </si>
  <si>
    <t xml:space="preserve">  </t>
  </si>
  <si>
    <t>gemiddelde dagopbrengst per Wp in Wh</t>
  </si>
  <si>
    <t>Beschikbare accu capaciteit in kWh</t>
  </si>
  <si>
    <t>Dagverbruik in kWh</t>
  </si>
  <si>
    <t>grote van panelen in Wp</t>
  </si>
  <si>
    <t>opbrengst kWh</t>
  </si>
  <si>
    <t>SOC %</t>
  </si>
  <si>
    <t>Netto</t>
  </si>
  <si>
    <t>juli</t>
  </si>
  <si>
    <t>Minimale SOC accu in %</t>
  </si>
  <si>
    <t>Netto opbrengst generator in kW</t>
  </si>
  <si>
    <t>Minimum tijd generator in hr</t>
  </si>
  <si>
    <t>Vermogen tekort</t>
  </si>
  <si>
    <t>extra stroom gen</t>
  </si>
  <si>
    <t>Uren gen</t>
  </si>
  <si>
    <t>% van gemiddelde dagopbrengst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</si>
</sst>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4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1" fontId="0" fillId="0" borderId="0" xfId="0" applyNumberFormat="1"/>
    <xf numFmtId="165" fontId="0" fillId="0" borderId="0" xfId="0" applyNumberFormat="1"/>
  </cellXfs>
  <cellStyles count="10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D2" sqref="D2"/>
    </sheetView>
  </sheetViews>
  <sheetFormatPr baseColWidth="10" defaultRowHeight="15" x14ac:dyDescent="0"/>
  <cols>
    <col min="2" max="2" width="34.6640625" style="3" customWidth="1"/>
    <col min="3" max="3" width="14.1640625" customWidth="1"/>
    <col min="6" max="6" width="10.83203125" style="2"/>
    <col min="7" max="7" width="15.5" customWidth="1"/>
    <col min="8" max="8" width="8.33203125" customWidth="1"/>
    <col min="9" max="9" width="17.1640625" customWidth="1"/>
  </cols>
  <sheetData>
    <row r="1" spans="1:9">
      <c r="B1" s="3" t="s">
        <v>4</v>
      </c>
      <c r="C1">
        <v>3</v>
      </c>
    </row>
    <row r="2" spans="1:9">
      <c r="B2" s="3" t="s">
        <v>5</v>
      </c>
      <c r="C2">
        <v>2</v>
      </c>
    </row>
    <row r="3" spans="1:9">
      <c r="B3" s="3" t="s">
        <v>6</v>
      </c>
      <c r="C3">
        <v>0.8</v>
      </c>
    </row>
    <row r="4" spans="1:9">
      <c r="B4" s="3" t="s">
        <v>7</v>
      </c>
      <c r="C4">
        <v>220</v>
      </c>
    </row>
    <row r="5" spans="1:9">
      <c r="B5" s="3" t="s">
        <v>13</v>
      </c>
      <c r="C5">
        <v>0.7</v>
      </c>
    </row>
    <row r="6" spans="1:9">
      <c r="B6" s="3" t="s">
        <v>14</v>
      </c>
      <c r="C6">
        <v>0.5</v>
      </c>
    </row>
    <row r="7" spans="1:9">
      <c r="B7" s="3" t="s">
        <v>12</v>
      </c>
      <c r="C7">
        <v>35</v>
      </c>
    </row>
    <row r="9" spans="1:9">
      <c r="C9" t="s">
        <v>8</v>
      </c>
      <c r="D9" t="s">
        <v>10</v>
      </c>
      <c r="F9" s="2" t="s">
        <v>9</v>
      </c>
      <c r="G9" t="s">
        <v>15</v>
      </c>
      <c r="H9" t="s">
        <v>17</v>
      </c>
      <c r="I9" t="s">
        <v>16</v>
      </c>
    </row>
    <row r="10" spans="1:9">
      <c r="B10" s="3" t="s">
        <v>18</v>
      </c>
      <c r="E10">
        <f>$C$2</f>
        <v>2</v>
      </c>
      <c r="F10" s="2">
        <f>E10/$C$2*100</f>
        <v>100</v>
      </c>
      <c r="G10">
        <f t="shared" ref="G10:G54" si="0">IF(F10&lt;$C$7,0.01*($C$2*($C$7-F10)/$C$5),0)</f>
        <v>0</v>
      </c>
      <c r="H10">
        <f t="shared" ref="H10:H55" si="1">IF(G10&gt;0,$C$6*(INT((G10/$C$5)/$C$6)+1),0)</f>
        <v>0</v>
      </c>
      <c r="I10">
        <f t="shared" ref="I10:I54" si="2">H10*$C$5</f>
        <v>0</v>
      </c>
    </row>
    <row r="11" spans="1:9">
      <c r="A11" t="s">
        <v>0</v>
      </c>
      <c r="B11" s="3">
        <v>180.74696802646096</v>
      </c>
      <c r="C11">
        <f>($C$4*$C$1*B11)/100000</f>
        <v>1.1929299889746423</v>
      </c>
      <c r="D11">
        <f>C11-$C$3</f>
        <v>0.39292998897464226</v>
      </c>
      <c r="E11">
        <f>IF(E10+D11+I10&gt;$C$2,$C$2,E10+D11+I10)</f>
        <v>2</v>
      </c>
      <c r="F11" s="2">
        <f t="shared" ref="F11:F74" si="3">E11/$C$2*100</f>
        <v>100</v>
      </c>
      <c r="G11">
        <f t="shared" si="0"/>
        <v>0</v>
      </c>
      <c r="H11">
        <f t="shared" si="1"/>
        <v>0</v>
      </c>
      <c r="I11">
        <f t="shared" si="2"/>
        <v>0</v>
      </c>
    </row>
    <row r="12" spans="1:9">
      <c r="A12" t="s">
        <v>2</v>
      </c>
      <c r="B12" s="3">
        <v>182.42833517089315</v>
      </c>
      <c r="C12">
        <f t="shared" ref="C12:C75" si="4">($C$4*$C$1*B12)/100000</f>
        <v>1.2040270121278949</v>
      </c>
      <c r="D12">
        <f t="shared" ref="D12:D75" si="5">C12-$C$3</f>
        <v>0.40402701212789482</v>
      </c>
      <c r="E12">
        <f t="shared" ref="E12:E75" si="6">IF(E11+D12+I11&gt;$C$2,$C$2,E11+D12+I11)</f>
        <v>2</v>
      </c>
      <c r="F12" s="2">
        <f t="shared" si="3"/>
        <v>100</v>
      </c>
      <c r="G12">
        <f t="shared" si="0"/>
        <v>0</v>
      </c>
      <c r="H12">
        <f t="shared" si="1"/>
        <v>0</v>
      </c>
      <c r="I12">
        <f t="shared" si="2"/>
        <v>0</v>
      </c>
    </row>
    <row r="13" spans="1:9">
      <c r="A13" t="s">
        <v>2</v>
      </c>
      <c r="B13" s="3">
        <v>106.76681367144441</v>
      </c>
      <c r="C13">
        <f t="shared" si="4"/>
        <v>0.70466097023153318</v>
      </c>
      <c r="D13">
        <f t="shared" si="5"/>
        <v>-9.5339029768466865E-2</v>
      </c>
      <c r="E13">
        <f t="shared" si="6"/>
        <v>1.9046609702315331</v>
      </c>
      <c r="F13" s="2">
        <f t="shared" si="3"/>
        <v>95.233048511576655</v>
      </c>
      <c r="G13">
        <f t="shared" si="0"/>
        <v>0</v>
      </c>
      <c r="H13">
        <f t="shared" si="1"/>
        <v>0</v>
      </c>
      <c r="I13">
        <f t="shared" si="2"/>
        <v>0</v>
      </c>
    </row>
    <row r="14" spans="1:9">
      <c r="A14" t="s">
        <v>2</v>
      </c>
      <c r="B14" s="3">
        <v>142.9162072767366</v>
      </c>
      <c r="C14">
        <f t="shared" si="4"/>
        <v>0.94324696802646157</v>
      </c>
      <c r="D14">
        <f t="shared" si="5"/>
        <v>0.14324696802646153</v>
      </c>
      <c r="E14">
        <f t="shared" si="6"/>
        <v>2</v>
      </c>
      <c r="F14" s="2">
        <f t="shared" si="3"/>
        <v>100</v>
      </c>
      <c r="G14">
        <f t="shared" si="0"/>
        <v>0</v>
      </c>
      <c r="H14">
        <f t="shared" si="1"/>
        <v>0</v>
      </c>
      <c r="I14">
        <f t="shared" si="2"/>
        <v>0</v>
      </c>
    </row>
    <row r="15" spans="1:9">
      <c r="A15" t="s">
        <v>3</v>
      </c>
      <c r="B15" s="3">
        <v>91.634509371554643</v>
      </c>
      <c r="C15">
        <f t="shared" si="4"/>
        <v>0.60478776185226069</v>
      </c>
      <c r="D15">
        <f t="shared" si="5"/>
        <v>-0.19521223814773936</v>
      </c>
      <c r="E15">
        <f t="shared" si="6"/>
        <v>1.8047877618522605</v>
      </c>
      <c r="F15" s="2">
        <f t="shared" si="3"/>
        <v>90.239388092613027</v>
      </c>
      <c r="G15">
        <f t="shared" si="0"/>
        <v>0</v>
      </c>
      <c r="H15">
        <f t="shared" si="1"/>
        <v>0</v>
      </c>
      <c r="I15">
        <f t="shared" si="2"/>
        <v>0</v>
      </c>
    </row>
    <row r="16" spans="1:9">
      <c r="A16" t="s">
        <v>2</v>
      </c>
      <c r="B16" s="3">
        <v>126.10253583241465</v>
      </c>
      <c r="C16">
        <f t="shared" si="4"/>
        <v>0.83227673649393663</v>
      </c>
      <c r="D16">
        <f t="shared" si="5"/>
        <v>3.2276736493936586E-2</v>
      </c>
      <c r="E16">
        <f t="shared" si="6"/>
        <v>1.837064498346197</v>
      </c>
      <c r="F16" s="2">
        <f t="shared" si="3"/>
        <v>91.853224917309845</v>
      </c>
      <c r="G16">
        <f t="shared" si="0"/>
        <v>0</v>
      </c>
      <c r="H16">
        <f t="shared" si="1"/>
        <v>0</v>
      </c>
      <c r="I16">
        <f t="shared" si="2"/>
        <v>0</v>
      </c>
    </row>
    <row r="17" spans="1:9">
      <c r="A17" t="s">
        <v>2</v>
      </c>
      <c r="B17" s="3">
        <v>161.41124586549074</v>
      </c>
      <c r="C17">
        <f t="shared" si="4"/>
        <v>1.0653142227122387</v>
      </c>
      <c r="D17">
        <f t="shared" si="5"/>
        <v>0.2653142227122387</v>
      </c>
      <c r="E17">
        <f t="shared" si="6"/>
        <v>2</v>
      </c>
      <c r="F17" s="2">
        <f t="shared" si="3"/>
        <v>100</v>
      </c>
      <c r="G17">
        <f t="shared" si="0"/>
        <v>0</v>
      </c>
      <c r="H17">
        <f t="shared" si="1"/>
        <v>0</v>
      </c>
      <c r="I17">
        <f t="shared" si="2"/>
        <v>0</v>
      </c>
    </row>
    <row r="18" spans="1:9">
      <c r="A18" t="s">
        <v>2</v>
      </c>
      <c r="B18" s="3">
        <v>73.98015435501658</v>
      </c>
      <c r="C18">
        <f t="shared" si="4"/>
        <v>0.48826901874310941</v>
      </c>
      <c r="D18">
        <f t="shared" si="5"/>
        <v>-0.31173098125689064</v>
      </c>
      <c r="E18">
        <f t="shared" si="6"/>
        <v>1.6882690187431093</v>
      </c>
      <c r="F18" s="2">
        <f t="shared" si="3"/>
        <v>84.41345093715546</v>
      </c>
      <c r="G18">
        <f t="shared" si="0"/>
        <v>0</v>
      </c>
      <c r="H18">
        <f t="shared" si="1"/>
        <v>0</v>
      </c>
      <c r="I18">
        <f t="shared" si="2"/>
        <v>0</v>
      </c>
    </row>
    <row r="19" spans="1:9">
      <c r="A19" t="s">
        <v>2</v>
      </c>
      <c r="B19" s="3">
        <v>167.29603087100341</v>
      </c>
      <c r="C19">
        <f t="shared" si="4"/>
        <v>1.1041538037486225</v>
      </c>
      <c r="D19">
        <f t="shared" si="5"/>
        <v>0.30415380374862244</v>
      </c>
      <c r="E19">
        <f t="shared" si="6"/>
        <v>1.9924228224917317</v>
      </c>
      <c r="F19" s="2">
        <f t="shared" si="3"/>
        <v>99.621141124586586</v>
      </c>
      <c r="G19">
        <f t="shared" si="0"/>
        <v>0</v>
      </c>
      <c r="H19">
        <f t="shared" si="1"/>
        <v>0</v>
      </c>
      <c r="I19">
        <f t="shared" si="2"/>
        <v>0</v>
      </c>
    </row>
    <row r="20" spans="1:9">
      <c r="A20" t="s">
        <v>2</v>
      </c>
      <c r="B20" s="3">
        <v>140.39415656008828</v>
      </c>
      <c r="C20">
        <f t="shared" si="4"/>
        <v>0.92660143329658273</v>
      </c>
      <c r="D20">
        <f t="shared" si="5"/>
        <v>0.12660143329658269</v>
      </c>
      <c r="E20">
        <f t="shared" si="6"/>
        <v>2</v>
      </c>
      <c r="F20" s="2">
        <f t="shared" si="3"/>
        <v>100</v>
      </c>
      <c r="G20">
        <f t="shared" si="0"/>
        <v>0</v>
      </c>
      <c r="H20">
        <f t="shared" si="1"/>
        <v>0</v>
      </c>
      <c r="I20">
        <f t="shared" si="2"/>
        <v>0</v>
      </c>
    </row>
    <row r="21" spans="1:9">
      <c r="A21" t="s">
        <v>2</v>
      </c>
      <c r="B21" s="3">
        <v>132.82800441014342</v>
      </c>
      <c r="C21">
        <f t="shared" si="4"/>
        <v>0.87666482910694654</v>
      </c>
      <c r="D21">
        <f t="shared" si="5"/>
        <v>7.6664829106946497E-2</v>
      </c>
      <c r="E21">
        <f t="shared" si="6"/>
        <v>2</v>
      </c>
      <c r="F21" s="2">
        <f t="shared" si="3"/>
        <v>100</v>
      </c>
      <c r="G21">
        <f t="shared" si="0"/>
        <v>0</v>
      </c>
      <c r="H21">
        <f t="shared" si="1"/>
        <v>0</v>
      </c>
      <c r="I21">
        <f t="shared" si="2"/>
        <v>0</v>
      </c>
    </row>
    <row r="22" spans="1:9">
      <c r="A22" t="s">
        <v>2</v>
      </c>
      <c r="B22" s="3">
        <v>60.529217199559028</v>
      </c>
      <c r="C22">
        <f t="shared" si="4"/>
        <v>0.39949283351708959</v>
      </c>
      <c r="D22">
        <f t="shared" si="5"/>
        <v>-0.40050716648291046</v>
      </c>
      <c r="E22">
        <f t="shared" si="6"/>
        <v>1.5994928335170895</v>
      </c>
      <c r="F22" s="2">
        <f t="shared" si="3"/>
        <v>79.974641675854471</v>
      </c>
      <c r="G22">
        <f t="shared" si="0"/>
        <v>0</v>
      </c>
      <c r="H22">
        <f t="shared" si="1"/>
        <v>0</v>
      </c>
      <c r="I22">
        <f t="shared" si="2"/>
        <v>0</v>
      </c>
    </row>
    <row r="23" spans="1:9">
      <c r="A23" t="s">
        <v>2</v>
      </c>
      <c r="B23" s="3">
        <v>152.16372657111364</v>
      </c>
      <c r="C23">
        <f t="shared" si="4"/>
        <v>1.0042805953693501</v>
      </c>
      <c r="D23">
        <f t="shared" si="5"/>
        <v>0.20428059536935006</v>
      </c>
      <c r="E23">
        <f t="shared" si="6"/>
        <v>1.8037734288864395</v>
      </c>
      <c r="F23" s="2">
        <f t="shared" si="3"/>
        <v>90.188671444321983</v>
      </c>
      <c r="G23">
        <f t="shared" si="0"/>
        <v>0</v>
      </c>
      <c r="H23">
        <f t="shared" si="1"/>
        <v>0</v>
      </c>
      <c r="I23">
        <f t="shared" si="2"/>
        <v>0</v>
      </c>
    </row>
    <row r="24" spans="1:9">
      <c r="A24" t="s">
        <v>2</v>
      </c>
      <c r="B24" s="3">
        <v>115.17364939360537</v>
      </c>
      <c r="C24">
        <f t="shared" si="4"/>
        <v>0.76014608599779543</v>
      </c>
      <c r="D24">
        <f t="shared" si="5"/>
        <v>-3.9853914002204616E-2</v>
      </c>
      <c r="E24">
        <f t="shared" si="6"/>
        <v>1.7639195148842348</v>
      </c>
      <c r="F24" s="2">
        <f t="shared" si="3"/>
        <v>88.195975744211736</v>
      </c>
      <c r="G24">
        <f t="shared" si="0"/>
        <v>0</v>
      </c>
      <c r="H24">
        <f t="shared" si="1"/>
        <v>0</v>
      </c>
      <c r="I24">
        <f t="shared" si="2"/>
        <v>0</v>
      </c>
    </row>
    <row r="25" spans="1:9">
      <c r="A25" t="s">
        <v>2</v>
      </c>
      <c r="B25" s="3">
        <v>96.678610804851218</v>
      </c>
      <c r="C25">
        <f t="shared" si="4"/>
        <v>0.63807883131201804</v>
      </c>
      <c r="D25">
        <f t="shared" si="5"/>
        <v>-0.16192116868798201</v>
      </c>
      <c r="E25">
        <f t="shared" si="6"/>
        <v>1.6019983461962528</v>
      </c>
      <c r="F25" s="2">
        <f t="shared" si="3"/>
        <v>80.099917309812639</v>
      </c>
      <c r="G25">
        <f t="shared" si="0"/>
        <v>0</v>
      </c>
      <c r="H25">
        <f t="shared" si="1"/>
        <v>0</v>
      </c>
      <c r="I25">
        <f t="shared" si="2"/>
        <v>0</v>
      </c>
    </row>
    <row r="26" spans="1:9">
      <c r="A26" t="s">
        <v>2</v>
      </c>
      <c r="B26" s="3">
        <v>131.98732083792731</v>
      </c>
      <c r="C26">
        <f t="shared" si="4"/>
        <v>0.87111631753032026</v>
      </c>
      <c r="D26">
        <f t="shared" si="5"/>
        <v>7.1116317530320217E-2</v>
      </c>
      <c r="E26">
        <f t="shared" si="6"/>
        <v>1.673114663726573</v>
      </c>
      <c r="F26" s="2">
        <f t="shared" si="3"/>
        <v>83.655733186328646</v>
      </c>
      <c r="G26">
        <f t="shared" si="0"/>
        <v>0</v>
      </c>
      <c r="H26">
        <f t="shared" si="1"/>
        <v>0</v>
      </c>
      <c r="I26">
        <f t="shared" si="2"/>
        <v>0</v>
      </c>
    </row>
    <row r="27" spans="1:9">
      <c r="A27" t="s">
        <v>2</v>
      </c>
      <c r="B27" s="3">
        <v>168.9773980154356</v>
      </c>
      <c r="C27">
        <f t="shared" si="4"/>
        <v>1.115250826901875</v>
      </c>
      <c r="D27">
        <f t="shared" si="5"/>
        <v>0.315250826901875</v>
      </c>
      <c r="E27">
        <f t="shared" si="6"/>
        <v>1.988365490628448</v>
      </c>
      <c r="F27" s="2">
        <f t="shared" si="3"/>
        <v>99.418274531422398</v>
      </c>
      <c r="G27">
        <f t="shared" si="0"/>
        <v>0</v>
      </c>
      <c r="H27">
        <f t="shared" si="1"/>
        <v>0</v>
      </c>
      <c r="I27">
        <f t="shared" si="2"/>
        <v>0</v>
      </c>
    </row>
    <row r="28" spans="1:9">
      <c r="A28" t="s">
        <v>2</v>
      </c>
      <c r="B28" s="3">
        <v>163.09261300992293</v>
      </c>
      <c r="C28">
        <f t="shared" si="4"/>
        <v>1.0764112458654913</v>
      </c>
      <c r="D28">
        <f t="shared" si="5"/>
        <v>0.27641124586549126</v>
      </c>
      <c r="E28">
        <f t="shared" si="6"/>
        <v>2</v>
      </c>
      <c r="F28" s="2">
        <f t="shared" si="3"/>
        <v>100</v>
      </c>
      <c r="G28">
        <f t="shared" si="0"/>
        <v>0</v>
      </c>
      <c r="H28">
        <f t="shared" si="1"/>
        <v>0</v>
      </c>
      <c r="I28">
        <f t="shared" si="2"/>
        <v>0</v>
      </c>
    </row>
    <row r="29" spans="1:9">
      <c r="A29" t="s">
        <v>2</v>
      </c>
      <c r="B29" s="3">
        <v>126.10253583241465</v>
      </c>
      <c r="C29">
        <f t="shared" si="4"/>
        <v>0.83227673649393663</v>
      </c>
      <c r="D29">
        <f t="shared" si="5"/>
        <v>3.2276736493936586E-2</v>
      </c>
      <c r="E29">
        <f t="shared" si="6"/>
        <v>2</v>
      </c>
      <c r="F29" s="2">
        <f t="shared" si="3"/>
        <v>100</v>
      </c>
      <c r="G29">
        <f t="shared" si="0"/>
        <v>0</v>
      </c>
      <c r="H29">
        <f t="shared" si="1"/>
        <v>0</v>
      </c>
      <c r="I29">
        <f t="shared" si="2"/>
        <v>0</v>
      </c>
    </row>
    <row r="30" spans="1:9">
      <c r="A30" t="s">
        <v>2</v>
      </c>
      <c r="B30" s="3">
        <v>110.97023153252488</v>
      </c>
      <c r="C30">
        <f t="shared" si="4"/>
        <v>0.73240352811466425</v>
      </c>
      <c r="D30">
        <f t="shared" si="5"/>
        <v>-6.7596471885335796E-2</v>
      </c>
      <c r="E30">
        <f t="shared" si="6"/>
        <v>1.9324035281146643</v>
      </c>
      <c r="F30" s="2">
        <f t="shared" si="3"/>
        <v>96.620176405733218</v>
      </c>
      <c r="G30">
        <f t="shared" si="0"/>
        <v>0</v>
      </c>
      <c r="H30">
        <f t="shared" si="1"/>
        <v>0</v>
      </c>
      <c r="I30">
        <f t="shared" si="2"/>
        <v>0</v>
      </c>
    </row>
    <row r="31" spans="1:9">
      <c r="B31" s="3">
        <v>135.35005512679172</v>
      </c>
      <c r="C31">
        <f t="shared" si="4"/>
        <v>0.89331036383682527</v>
      </c>
      <c r="D31">
        <f t="shared" si="5"/>
        <v>9.3310363836825228E-2</v>
      </c>
      <c r="E31">
        <f t="shared" si="6"/>
        <v>2</v>
      </c>
      <c r="F31" s="2">
        <f t="shared" si="3"/>
        <v>100</v>
      </c>
      <c r="G31">
        <f t="shared" si="0"/>
        <v>0</v>
      </c>
      <c r="H31">
        <f t="shared" si="1"/>
        <v>0</v>
      </c>
      <c r="I31">
        <f t="shared" si="2"/>
        <v>0</v>
      </c>
    </row>
    <row r="32" spans="1:9">
      <c r="B32" s="3">
        <v>186.63175303197366</v>
      </c>
      <c r="C32">
        <f t="shared" si="4"/>
        <v>1.231769570011026</v>
      </c>
      <c r="D32">
        <f t="shared" si="5"/>
        <v>0.431769570011026</v>
      </c>
      <c r="E32">
        <f t="shared" si="6"/>
        <v>2</v>
      </c>
      <c r="F32" s="2">
        <f t="shared" si="3"/>
        <v>100</v>
      </c>
      <c r="G32">
        <f t="shared" si="0"/>
        <v>0</v>
      </c>
      <c r="H32">
        <f t="shared" si="1"/>
        <v>0</v>
      </c>
      <c r="I32">
        <f t="shared" si="2"/>
        <v>0</v>
      </c>
    </row>
    <row r="33" spans="1:9">
      <c r="B33" s="3">
        <v>184.10970231532536</v>
      </c>
      <c r="C33">
        <f t="shared" si="4"/>
        <v>1.2151240352811474</v>
      </c>
      <c r="D33">
        <f t="shared" si="5"/>
        <v>0.41512403528114739</v>
      </c>
      <c r="E33">
        <f t="shared" si="6"/>
        <v>2</v>
      </c>
      <c r="F33" s="2">
        <f t="shared" si="3"/>
        <v>100</v>
      </c>
      <c r="G33">
        <f t="shared" si="0"/>
        <v>0</v>
      </c>
      <c r="H33">
        <f t="shared" si="1"/>
        <v>0</v>
      </c>
      <c r="I33">
        <f t="shared" si="2"/>
        <v>0</v>
      </c>
    </row>
    <row r="34" spans="1:9">
      <c r="B34" s="3">
        <v>177.38423373759659</v>
      </c>
      <c r="C34">
        <f t="shared" si="4"/>
        <v>1.1707359426681374</v>
      </c>
      <c r="D34">
        <f t="shared" si="5"/>
        <v>0.37073594266813736</v>
      </c>
      <c r="E34">
        <f t="shared" si="6"/>
        <v>2</v>
      </c>
      <c r="F34" s="2">
        <f t="shared" si="3"/>
        <v>100</v>
      </c>
      <c r="G34">
        <f t="shared" si="0"/>
        <v>0</v>
      </c>
      <c r="H34">
        <f t="shared" si="1"/>
        <v>0</v>
      </c>
      <c r="I34">
        <f t="shared" si="2"/>
        <v>0</v>
      </c>
    </row>
    <row r="35" spans="1:9">
      <c r="B35" s="3">
        <v>157.20782800441023</v>
      </c>
      <c r="C35">
        <f t="shared" si="4"/>
        <v>1.0375716648291076</v>
      </c>
      <c r="D35">
        <f t="shared" si="5"/>
        <v>0.23757166482910752</v>
      </c>
      <c r="E35">
        <f t="shared" si="6"/>
        <v>2</v>
      </c>
      <c r="F35" s="2">
        <f t="shared" si="3"/>
        <v>100</v>
      </c>
      <c r="G35">
        <f t="shared" si="0"/>
        <v>0</v>
      </c>
      <c r="H35">
        <f t="shared" si="1"/>
        <v>0</v>
      </c>
      <c r="I35">
        <f t="shared" si="2"/>
        <v>0</v>
      </c>
    </row>
    <row r="36" spans="1:9">
      <c r="B36" s="3">
        <v>125.26185226019855</v>
      </c>
      <c r="C36">
        <f t="shared" si="4"/>
        <v>0.82672822491731046</v>
      </c>
      <c r="D36">
        <f t="shared" si="5"/>
        <v>2.6728224917310417E-2</v>
      </c>
      <c r="E36">
        <f t="shared" si="6"/>
        <v>2</v>
      </c>
      <c r="F36" s="2">
        <f t="shared" si="3"/>
        <v>100</v>
      </c>
      <c r="G36">
        <f t="shared" si="0"/>
        <v>0</v>
      </c>
      <c r="H36">
        <f t="shared" si="1"/>
        <v>0</v>
      </c>
      <c r="I36">
        <f t="shared" si="2"/>
        <v>0</v>
      </c>
    </row>
    <row r="37" spans="1:9">
      <c r="A37" t="s">
        <v>2</v>
      </c>
      <c r="B37" s="3">
        <v>195.03858875413465</v>
      </c>
      <c r="C37">
        <f t="shared" si="4"/>
        <v>1.2872546857772886</v>
      </c>
      <c r="D37">
        <f t="shared" si="5"/>
        <v>0.48725468577728859</v>
      </c>
      <c r="E37">
        <f t="shared" si="6"/>
        <v>2</v>
      </c>
      <c r="F37" s="2">
        <f t="shared" si="3"/>
        <v>100</v>
      </c>
      <c r="G37">
        <f t="shared" si="0"/>
        <v>0</v>
      </c>
      <c r="H37">
        <f t="shared" si="1"/>
        <v>0</v>
      </c>
      <c r="I37">
        <f t="shared" si="2"/>
        <v>0</v>
      </c>
    </row>
    <row r="38" spans="1:9">
      <c r="A38" t="s">
        <v>2</v>
      </c>
      <c r="B38" s="3">
        <v>166.45534729878733</v>
      </c>
      <c r="C38">
        <f t="shared" si="4"/>
        <v>1.0986052921719964</v>
      </c>
      <c r="D38">
        <f t="shared" si="5"/>
        <v>0.29860529217199638</v>
      </c>
      <c r="E38">
        <f t="shared" si="6"/>
        <v>2</v>
      </c>
      <c r="F38" s="2">
        <f t="shared" si="3"/>
        <v>100</v>
      </c>
      <c r="G38">
        <f t="shared" si="0"/>
        <v>0</v>
      </c>
      <c r="H38">
        <f t="shared" si="1"/>
        <v>0</v>
      </c>
      <c r="I38">
        <f t="shared" si="2"/>
        <v>0</v>
      </c>
    </row>
    <row r="39" spans="1:9">
      <c r="A39" t="s">
        <v>2</v>
      </c>
      <c r="B39" s="3">
        <v>191.67585446527025</v>
      </c>
      <c r="C39">
        <f t="shared" si="4"/>
        <v>1.2650606394707837</v>
      </c>
      <c r="D39">
        <f t="shared" si="5"/>
        <v>0.46506063947078369</v>
      </c>
      <c r="E39">
        <f t="shared" si="6"/>
        <v>2</v>
      </c>
      <c r="F39" s="2">
        <f t="shared" si="3"/>
        <v>100</v>
      </c>
      <c r="G39">
        <f t="shared" si="0"/>
        <v>0</v>
      </c>
      <c r="H39">
        <f t="shared" si="1"/>
        <v>0</v>
      </c>
      <c r="I39">
        <f t="shared" si="2"/>
        <v>0</v>
      </c>
    </row>
    <row r="40" spans="1:9">
      <c r="A40" t="s">
        <v>2</v>
      </c>
      <c r="B40" s="3">
        <v>167.29603087100341</v>
      </c>
      <c r="C40">
        <f t="shared" si="4"/>
        <v>1.1041538037486225</v>
      </c>
      <c r="D40">
        <f t="shared" si="5"/>
        <v>0.30415380374862244</v>
      </c>
      <c r="E40">
        <f t="shared" si="6"/>
        <v>2</v>
      </c>
      <c r="F40" s="2">
        <f t="shared" si="3"/>
        <v>100</v>
      </c>
      <c r="G40">
        <f t="shared" si="0"/>
        <v>0</v>
      </c>
      <c r="H40">
        <f t="shared" si="1"/>
        <v>0</v>
      </c>
      <c r="I40">
        <f t="shared" si="2"/>
        <v>0</v>
      </c>
    </row>
    <row r="41" spans="1:9">
      <c r="A41" s="1" t="s">
        <v>11</v>
      </c>
      <c r="B41" s="3">
        <v>150.48235942668146</v>
      </c>
      <c r="C41">
        <f t="shared" si="4"/>
        <v>0.99318357221609765</v>
      </c>
      <c r="D41">
        <f t="shared" si="5"/>
        <v>0.19318357221609761</v>
      </c>
      <c r="E41">
        <f t="shared" si="6"/>
        <v>2</v>
      </c>
      <c r="F41" s="2">
        <f t="shared" si="3"/>
        <v>100</v>
      </c>
      <c r="G41">
        <f t="shared" si="0"/>
        <v>0</v>
      </c>
      <c r="H41">
        <f t="shared" si="1"/>
        <v>0</v>
      </c>
      <c r="I41">
        <f t="shared" si="2"/>
        <v>0</v>
      </c>
    </row>
    <row r="42" spans="1:9">
      <c r="A42" s="1"/>
      <c r="B42" s="3">
        <v>158.04851157662634</v>
      </c>
      <c r="C42">
        <f t="shared" si="4"/>
        <v>1.0431201764057338</v>
      </c>
      <c r="D42">
        <f t="shared" si="5"/>
        <v>0.2431201764057338</v>
      </c>
      <c r="E42">
        <f t="shared" si="6"/>
        <v>2</v>
      </c>
      <c r="F42" s="2">
        <f t="shared" si="3"/>
        <v>100</v>
      </c>
      <c r="G42">
        <f t="shared" si="0"/>
        <v>0</v>
      </c>
      <c r="H42">
        <f t="shared" si="1"/>
        <v>0</v>
      </c>
      <c r="I42">
        <f t="shared" si="2"/>
        <v>0</v>
      </c>
    </row>
    <row r="43" spans="1:9">
      <c r="A43" s="1"/>
      <c r="B43" s="3">
        <v>128.62458654906291</v>
      </c>
      <c r="C43">
        <f t="shared" si="4"/>
        <v>0.84892227122381514</v>
      </c>
      <c r="D43">
        <f t="shared" si="5"/>
        <v>4.8922271223815095E-2</v>
      </c>
      <c r="E43">
        <f t="shared" si="6"/>
        <v>2</v>
      </c>
      <c r="F43" s="2">
        <f t="shared" si="3"/>
        <v>100</v>
      </c>
      <c r="G43">
        <f t="shared" si="0"/>
        <v>0</v>
      </c>
      <c r="H43">
        <f t="shared" si="1"/>
        <v>0</v>
      </c>
      <c r="I43">
        <f t="shared" si="2"/>
        <v>0</v>
      </c>
    </row>
    <row r="44" spans="1:9">
      <c r="A44" s="1"/>
      <c r="B44" s="3">
        <v>190.83517089305414</v>
      </c>
      <c r="C44">
        <f t="shared" si="4"/>
        <v>1.2595121278941572</v>
      </c>
      <c r="D44">
        <f t="shared" si="5"/>
        <v>0.45951212789415719</v>
      </c>
      <c r="E44">
        <f t="shared" si="6"/>
        <v>2</v>
      </c>
      <c r="F44" s="2">
        <f t="shared" si="3"/>
        <v>100</v>
      </c>
      <c r="G44">
        <f t="shared" si="0"/>
        <v>0</v>
      </c>
      <c r="H44">
        <f t="shared" si="1"/>
        <v>0</v>
      </c>
      <c r="I44">
        <f t="shared" si="2"/>
        <v>0</v>
      </c>
    </row>
    <row r="45" spans="1:9">
      <c r="A45" s="1"/>
      <c r="B45" s="3">
        <v>161.41124586549074</v>
      </c>
      <c r="C45">
        <f t="shared" si="4"/>
        <v>1.0653142227122387</v>
      </c>
      <c r="D45">
        <f t="shared" si="5"/>
        <v>0.2653142227122387</v>
      </c>
      <c r="E45">
        <f t="shared" si="6"/>
        <v>2</v>
      </c>
      <c r="F45" s="2">
        <f t="shared" si="3"/>
        <v>100</v>
      </c>
      <c r="G45">
        <f t="shared" si="0"/>
        <v>0</v>
      </c>
      <c r="H45">
        <f t="shared" si="1"/>
        <v>0</v>
      </c>
      <c r="I45">
        <f t="shared" si="2"/>
        <v>0</v>
      </c>
    </row>
    <row r="46" spans="1:9">
      <c r="A46" s="1"/>
      <c r="B46" s="3">
        <v>129.46527012127902</v>
      </c>
      <c r="C46">
        <f t="shared" si="4"/>
        <v>0.85447078280044153</v>
      </c>
      <c r="D46">
        <f t="shared" si="5"/>
        <v>5.4470782800441486E-2</v>
      </c>
      <c r="E46">
        <f t="shared" si="6"/>
        <v>2</v>
      </c>
      <c r="F46" s="2">
        <f t="shared" si="3"/>
        <v>100</v>
      </c>
      <c r="G46">
        <f t="shared" si="0"/>
        <v>0</v>
      </c>
      <c r="H46">
        <f t="shared" si="1"/>
        <v>0</v>
      </c>
      <c r="I46">
        <f t="shared" si="2"/>
        <v>0</v>
      </c>
    </row>
    <row r="47" spans="1:9">
      <c r="A47" s="1"/>
      <c r="B47" s="3">
        <v>131.98732083792731</v>
      </c>
      <c r="C47">
        <f t="shared" si="4"/>
        <v>0.87111631753032026</v>
      </c>
      <c r="D47">
        <f t="shared" si="5"/>
        <v>7.1116317530320217E-2</v>
      </c>
      <c r="E47">
        <f t="shared" si="6"/>
        <v>2</v>
      </c>
      <c r="F47" s="2">
        <f t="shared" si="3"/>
        <v>100</v>
      </c>
      <c r="G47">
        <f t="shared" si="0"/>
        <v>0</v>
      </c>
      <c r="H47">
        <f t="shared" si="1"/>
        <v>0</v>
      </c>
      <c r="I47">
        <f t="shared" si="2"/>
        <v>0</v>
      </c>
    </row>
    <row r="48" spans="1:9">
      <c r="A48" s="1"/>
      <c r="B48" s="3">
        <v>90.793825799338535</v>
      </c>
      <c r="C48">
        <f t="shared" si="4"/>
        <v>0.59923925027563429</v>
      </c>
      <c r="D48">
        <f t="shared" si="5"/>
        <v>-0.20076074972436575</v>
      </c>
      <c r="E48">
        <f t="shared" si="6"/>
        <v>1.7992392502756342</v>
      </c>
      <c r="F48" s="2">
        <f t="shared" si="3"/>
        <v>89.961962513781714</v>
      </c>
      <c r="G48">
        <f t="shared" si="0"/>
        <v>0</v>
      </c>
      <c r="H48">
        <f t="shared" si="1"/>
        <v>0</v>
      </c>
      <c r="I48">
        <f t="shared" si="2"/>
        <v>0</v>
      </c>
    </row>
    <row r="49" spans="1:9">
      <c r="A49" s="1"/>
      <c r="B49" s="3">
        <v>153.00441014332975</v>
      </c>
      <c r="C49">
        <f t="shared" si="4"/>
        <v>1.0098291069459764</v>
      </c>
      <c r="D49">
        <f t="shared" si="5"/>
        <v>0.20982910694597634</v>
      </c>
      <c r="E49">
        <f t="shared" si="6"/>
        <v>2</v>
      </c>
      <c r="F49" s="2">
        <f t="shared" si="3"/>
        <v>100</v>
      </c>
      <c r="G49">
        <f t="shared" si="0"/>
        <v>0</v>
      </c>
      <c r="H49">
        <f t="shared" si="1"/>
        <v>0</v>
      </c>
      <c r="I49">
        <f t="shared" si="2"/>
        <v>0</v>
      </c>
    </row>
    <row r="50" spans="1:9">
      <c r="A50" s="1"/>
      <c r="B50" s="3">
        <v>94.156560088202923</v>
      </c>
      <c r="C50">
        <f t="shared" si="4"/>
        <v>0.62143329658213931</v>
      </c>
      <c r="D50">
        <f t="shared" si="5"/>
        <v>-0.17856670341786074</v>
      </c>
      <c r="E50">
        <f t="shared" si="6"/>
        <v>1.8214332965821391</v>
      </c>
      <c r="F50" s="2">
        <f t="shared" si="3"/>
        <v>91.071664829106965</v>
      </c>
      <c r="G50">
        <f t="shared" si="0"/>
        <v>0</v>
      </c>
      <c r="H50">
        <f t="shared" si="1"/>
        <v>0</v>
      </c>
      <c r="I50">
        <f t="shared" si="2"/>
        <v>0</v>
      </c>
    </row>
    <row r="51" spans="1:9">
      <c r="A51" s="1"/>
      <c r="B51" s="3">
        <v>119.37706725468587</v>
      </c>
      <c r="C51">
        <f t="shared" si="4"/>
        <v>0.78788864388092672</v>
      </c>
      <c r="D51">
        <f t="shared" si="5"/>
        <v>-1.2111356119073324E-2</v>
      </c>
      <c r="E51">
        <f t="shared" si="6"/>
        <v>1.8093219404630658</v>
      </c>
      <c r="F51" s="2">
        <f t="shared" si="3"/>
        <v>90.466097023153296</v>
      </c>
      <c r="G51">
        <f t="shared" si="0"/>
        <v>0</v>
      </c>
      <c r="H51">
        <f t="shared" si="1"/>
        <v>0</v>
      </c>
      <c r="I51">
        <f t="shared" si="2"/>
        <v>0</v>
      </c>
    </row>
    <row r="52" spans="1:9">
      <c r="A52" s="1"/>
      <c r="B52" s="3">
        <v>97.519294377067325</v>
      </c>
      <c r="C52">
        <f t="shared" si="4"/>
        <v>0.64362734288864432</v>
      </c>
      <c r="D52">
        <f t="shared" si="5"/>
        <v>-0.15637265711135573</v>
      </c>
      <c r="E52">
        <f t="shared" si="6"/>
        <v>1.6529492833517101</v>
      </c>
      <c r="F52" s="2">
        <f t="shared" si="3"/>
        <v>82.647464167585511</v>
      </c>
      <c r="G52">
        <f t="shared" si="0"/>
        <v>0</v>
      </c>
      <c r="H52">
        <f t="shared" si="1"/>
        <v>0</v>
      </c>
      <c r="I52">
        <f t="shared" si="2"/>
        <v>0</v>
      </c>
    </row>
    <row r="53" spans="1:9">
      <c r="A53" s="1"/>
      <c r="B53" s="3">
        <v>82.386990077177558</v>
      </c>
      <c r="C53">
        <f t="shared" si="4"/>
        <v>0.54375413450937182</v>
      </c>
      <c r="D53">
        <f t="shared" si="5"/>
        <v>-0.25624586549062822</v>
      </c>
      <c r="E53">
        <f t="shared" si="6"/>
        <v>1.3967034178610818</v>
      </c>
      <c r="F53" s="2">
        <f t="shared" si="3"/>
        <v>69.835170893054084</v>
      </c>
      <c r="G53">
        <f t="shared" si="0"/>
        <v>0</v>
      </c>
      <c r="H53">
        <f t="shared" si="1"/>
        <v>0</v>
      </c>
      <c r="I53">
        <f t="shared" si="2"/>
        <v>0</v>
      </c>
    </row>
    <row r="54" spans="1:9">
      <c r="A54" s="1"/>
      <c r="B54" s="3">
        <v>75.661521499448781</v>
      </c>
      <c r="C54">
        <f t="shared" si="4"/>
        <v>0.49936604189636191</v>
      </c>
      <c r="D54">
        <f t="shared" si="5"/>
        <v>-0.30063395810363813</v>
      </c>
      <c r="E54">
        <f t="shared" si="6"/>
        <v>1.0960694597574436</v>
      </c>
      <c r="F54" s="2">
        <f t="shared" si="3"/>
        <v>54.803472987872183</v>
      </c>
      <c r="G54">
        <f t="shared" si="0"/>
        <v>0</v>
      </c>
      <c r="H54">
        <f t="shared" si="1"/>
        <v>0</v>
      </c>
      <c r="I54">
        <f t="shared" si="2"/>
        <v>0</v>
      </c>
    </row>
    <row r="55" spans="1:9">
      <c r="A55" s="1"/>
      <c r="B55" s="3">
        <v>73.139470782800487</v>
      </c>
      <c r="C55">
        <f t="shared" si="4"/>
        <v>0.48272050716648324</v>
      </c>
      <c r="D55">
        <f t="shared" si="5"/>
        <v>-0.31727949283351681</v>
      </c>
      <c r="E55">
        <f t="shared" si="6"/>
        <v>0.77878996692392688</v>
      </c>
      <c r="F55" s="2">
        <f t="shared" si="3"/>
        <v>38.939498346196345</v>
      </c>
      <c r="G55">
        <f>IF(F55&lt;$C$7,0.01*($C$2*($C$7-F55)/$C$5),0)</f>
        <v>0</v>
      </c>
      <c r="H55">
        <f t="shared" si="1"/>
        <v>0</v>
      </c>
      <c r="I55">
        <f>H55*$C$5</f>
        <v>0</v>
      </c>
    </row>
    <row r="56" spans="1:9">
      <c r="A56" s="1"/>
      <c r="B56" s="3">
        <v>74.820837927232688</v>
      </c>
      <c r="C56">
        <f t="shared" si="4"/>
        <v>0.49381753031973574</v>
      </c>
      <c r="D56">
        <f t="shared" si="5"/>
        <v>-0.3061824696802643</v>
      </c>
      <c r="E56">
        <f t="shared" si="6"/>
        <v>0.47260749724366258</v>
      </c>
      <c r="F56" s="2">
        <f t="shared" si="3"/>
        <v>23.630374862183128</v>
      </c>
      <c r="G56">
        <f>IF(F56&lt;$C$7,0.01*($C$2*($C$7-F56)/$C$5),0)</f>
        <v>0.32484643250905348</v>
      </c>
      <c r="H56">
        <f>IF(G56&gt;0,$C$6*(INT((G56/$C$5)/$C$6)+1),0)</f>
        <v>0.5</v>
      </c>
      <c r="I56">
        <f t="shared" ref="I56:I102" si="7">H56*$C$5</f>
        <v>0.35</v>
      </c>
    </row>
    <row r="57" spans="1:9">
      <c r="A57" s="1"/>
      <c r="B57" s="3">
        <v>163.09261300992293</v>
      </c>
      <c r="C57">
        <f t="shared" si="4"/>
        <v>1.0764112458654913</v>
      </c>
      <c r="D57">
        <f t="shared" si="5"/>
        <v>0.27641124586549126</v>
      </c>
      <c r="E57">
        <f t="shared" si="6"/>
        <v>1.0990187431091538</v>
      </c>
      <c r="F57" s="2">
        <f t="shared" si="3"/>
        <v>54.950937155457694</v>
      </c>
      <c r="G57">
        <f t="shared" ref="G57:G102" si="8">IF(F57&lt;$C$7,0.01*($C$2*($C$7-F57)/$C$5),0)</f>
        <v>0</v>
      </c>
      <c r="H57">
        <f t="shared" ref="H57:H102" si="9">IF(G57&gt;0,$C$6*(INT((G57/$C$5)/$C$6)+1),0)</f>
        <v>0</v>
      </c>
      <c r="I57">
        <f t="shared" si="7"/>
        <v>0</v>
      </c>
    </row>
    <row r="58" spans="1:9">
      <c r="A58" s="1"/>
      <c r="B58" s="3">
        <v>142.9162072767366</v>
      </c>
      <c r="C58">
        <f t="shared" si="4"/>
        <v>0.94324696802646157</v>
      </c>
      <c r="D58">
        <f t="shared" si="5"/>
        <v>0.14324696802646153</v>
      </c>
      <c r="E58">
        <f t="shared" si="6"/>
        <v>1.2422657111356155</v>
      </c>
      <c r="F58" s="2">
        <f t="shared" si="3"/>
        <v>62.113285556780774</v>
      </c>
      <c r="G58">
        <f t="shared" si="8"/>
        <v>0</v>
      </c>
      <c r="H58">
        <f t="shared" si="9"/>
        <v>0</v>
      </c>
      <c r="I58">
        <f t="shared" si="7"/>
        <v>0</v>
      </c>
    </row>
    <row r="59" spans="1:9">
      <c r="A59" s="1"/>
      <c r="B59" s="3">
        <v>131.14663726571123</v>
      </c>
      <c r="C59">
        <f t="shared" si="4"/>
        <v>0.8655678059536942</v>
      </c>
      <c r="D59">
        <f t="shared" si="5"/>
        <v>6.5567805953694158E-2</v>
      </c>
      <c r="E59">
        <f t="shared" si="6"/>
        <v>1.3078335170893096</v>
      </c>
      <c r="F59" s="2">
        <f t="shared" si="3"/>
        <v>65.391675854465475</v>
      </c>
      <c r="G59">
        <f t="shared" si="8"/>
        <v>0</v>
      </c>
      <c r="H59">
        <f t="shared" si="9"/>
        <v>0</v>
      </c>
      <c r="I59">
        <f t="shared" si="7"/>
        <v>0</v>
      </c>
    </row>
    <row r="60" spans="1:9">
      <c r="A60" s="1"/>
      <c r="B60" s="3">
        <v>91.634509371554643</v>
      </c>
      <c r="C60">
        <f t="shared" si="4"/>
        <v>0.60478776185226069</v>
      </c>
      <c r="D60">
        <f t="shared" si="5"/>
        <v>-0.19521223814773936</v>
      </c>
      <c r="E60">
        <f t="shared" si="6"/>
        <v>1.1126212789415701</v>
      </c>
      <c r="F60" s="2">
        <f t="shared" si="3"/>
        <v>55.631063947078509</v>
      </c>
      <c r="G60">
        <f t="shared" si="8"/>
        <v>0</v>
      </c>
      <c r="H60">
        <f t="shared" si="9"/>
        <v>0</v>
      </c>
      <c r="I60">
        <f t="shared" si="7"/>
        <v>0</v>
      </c>
    </row>
    <row r="61" spans="1:9">
      <c r="A61" s="1"/>
      <c r="B61" s="3">
        <v>148.80099228224927</v>
      </c>
      <c r="C61">
        <f t="shared" si="4"/>
        <v>0.9820865490628452</v>
      </c>
      <c r="D61">
        <f t="shared" si="5"/>
        <v>0.18208654906284516</v>
      </c>
      <c r="E61">
        <f t="shared" si="6"/>
        <v>1.2947078280044153</v>
      </c>
      <c r="F61" s="2">
        <f t="shared" si="3"/>
        <v>64.735391400220763</v>
      </c>
      <c r="G61">
        <f t="shared" si="8"/>
        <v>0</v>
      </c>
      <c r="H61">
        <f t="shared" si="9"/>
        <v>0</v>
      </c>
      <c r="I61">
        <f t="shared" si="7"/>
        <v>0</v>
      </c>
    </row>
    <row r="62" spans="1:9">
      <c r="A62" s="1"/>
      <c r="B62" s="3">
        <v>164.77398015435512</v>
      </c>
      <c r="C62">
        <f t="shared" si="4"/>
        <v>1.0875082690187436</v>
      </c>
      <c r="D62">
        <f t="shared" si="5"/>
        <v>0.2875082690187436</v>
      </c>
      <c r="E62">
        <f t="shared" si="6"/>
        <v>1.5822160970231589</v>
      </c>
      <c r="F62" s="2">
        <f t="shared" si="3"/>
        <v>79.110804851157951</v>
      </c>
      <c r="G62">
        <f t="shared" si="8"/>
        <v>0</v>
      </c>
      <c r="H62">
        <f t="shared" si="9"/>
        <v>0</v>
      </c>
      <c r="I62">
        <f t="shared" si="7"/>
        <v>0</v>
      </c>
    </row>
    <row r="63" spans="1:9">
      <c r="A63" s="1"/>
      <c r="B63" s="3">
        <v>179.90628445424488</v>
      </c>
      <c r="C63">
        <f t="shared" si="4"/>
        <v>1.1873814773980162</v>
      </c>
      <c r="D63">
        <f t="shared" si="5"/>
        <v>0.38738147739801621</v>
      </c>
      <c r="E63">
        <f t="shared" si="6"/>
        <v>1.9695975744211751</v>
      </c>
      <c r="F63" s="2">
        <f t="shared" si="3"/>
        <v>98.479878721058753</v>
      </c>
      <c r="G63">
        <f t="shared" si="8"/>
        <v>0</v>
      </c>
      <c r="H63">
        <f t="shared" si="9"/>
        <v>0</v>
      </c>
      <c r="I63">
        <f t="shared" si="7"/>
        <v>0</v>
      </c>
    </row>
    <row r="64" spans="1:9">
      <c r="A64" s="1"/>
      <c r="B64" s="3">
        <v>173.18081587651611</v>
      </c>
      <c r="C64">
        <f t="shared" si="4"/>
        <v>1.1429933847850064</v>
      </c>
      <c r="D64">
        <f t="shared" si="5"/>
        <v>0.34299338478500641</v>
      </c>
      <c r="E64">
        <f t="shared" si="6"/>
        <v>2</v>
      </c>
      <c r="F64" s="2">
        <f t="shared" si="3"/>
        <v>100</v>
      </c>
      <c r="G64">
        <f t="shared" si="8"/>
        <v>0</v>
      </c>
      <c r="H64">
        <f t="shared" si="9"/>
        <v>0</v>
      </c>
      <c r="I64">
        <f t="shared" si="7"/>
        <v>0</v>
      </c>
    </row>
    <row r="65" spans="1:9">
      <c r="A65" s="1"/>
      <c r="B65" s="3">
        <v>165.61466372657122</v>
      </c>
      <c r="C65">
        <f t="shared" si="4"/>
        <v>1.0930567805953701</v>
      </c>
      <c r="D65">
        <f t="shared" si="5"/>
        <v>0.2930567805953701</v>
      </c>
      <c r="E65">
        <f t="shared" si="6"/>
        <v>2</v>
      </c>
      <c r="F65" s="2">
        <f t="shared" si="3"/>
        <v>100</v>
      </c>
      <c r="G65">
        <f t="shared" si="8"/>
        <v>0</v>
      </c>
      <c r="H65">
        <f t="shared" si="9"/>
        <v>0</v>
      </c>
      <c r="I65">
        <f t="shared" si="7"/>
        <v>0</v>
      </c>
    </row>
    <row r="66" spans="1:9">
      <c r="A66" s="1"/>
      <c r="B66" s="3">
        <v>167.29603087100341</v>
      </c>
      <c r="C66">
        <f t="shared" si="4"/>
        <v>1.1041538037486225</v>
      </c>
      <c r="D66">
        <f t="shared" si="5"/>
        <v>0.30415380374862244</v>
      </c>
      <c r="E66">
        <f t="shared" si="6"/>
        <v>2</v>
      </c>
      <c r="F66" s="2">
        <f t="shared" si="3"/>
        <v>100</v>
      </c>
      <c r="G66">
        <f t="shared" si="8"/>
        <v>0</v>
      </c>
      <c r="H66">
        <f t="shared" si="9"/>
        <v>0</v>
      </c>
      <c r="I66">
        <f t="shared" si="7"/>
        <v>0</v>
      </c>
    </row>
    <row r="67" spans="1:9">
      <c r="A67" s="1"/>
      <c r="B67" s="3">
        <v>150.48235942668146</v>
      </c>
      <c r="C67">
        <f t="shared" si="4"/>
        <v>0.99318357221609765</v>
      </c>
      <c r="D67">
        <f t="shared" si="5"/>
        <v>0.19318357221609761</v>
      </c>
      <c r="E67">
        <f t="shared" si="6"/>
        <v>2</v>
      </c>
      <c r="F67" s="2">
        <f t="shared" si="3"/>
        <v>100</v>
      </c>
      <c r="G67">
        <f t="shared" si="8"/>
        <v>0</v>
      </c>
      <c r="H67">
        <f t="shared" si="9"/>
        <v>0</v>
      </c>
      <c r="I67">
        <f t="shared" si="7"/>
        <v>0</v>
      </c>
    </row>
    <row r="68" spans="1:9">
      <c r="A68" s="1"/>
      <c r="B68" s="3">
        <v>102.56339581036391</v>
      </c>
      <c r="C68">
        <f t="shared" si="4"/>
        <v>0.67691841234840189</v>
      </c>
      <c r="D68">
        <f t="shared" si="5"/>
        <v>-0.12308158765159816</v>
      </c>
      <c r="E68">
        <f t="shared" si="6"/>
        <v>1.876918412348402</v>
      </c>
      <c r="F68" s="2">
        <f t="shared" si="3"/>
        <v>93.845920617420092</v>
      </c>
      <c r="G68">
        <f t="shared" si="8"/>
        <v>0</v>
      </c>
      <c r="H68">
        <f t="shared" si="9"/>
        <v>0</v>
      </c>
      <c r="I68">
        <f t="shared" si="7"/>
        <v>0</v>
      </c>
    </row>
    <row r="69" spans="1:9">
      <c r="A69" s="1"/>
      <c r="B69" s="3">
        <v>164.77398015435512</v>
      </c>
      <c r="C69">
        <f t="shared" si="4"/>
        <v>1.0875082690187436</v>
      </c>
      <c r="D69">
        <f t="shared" si="5"/>
        <v>0.2875082690187436</v>
      </c>
      <c r="E69">
        <f t="shared" si="6"/>
        <v>2</v>
      </c>
      <c r="F69" s="2">
        <f t="shared" si="3"/>
        <v>100</v>
      </c>
      <c r="G69">
        <f t="shared" si="8"/>
        <v>0</v>
      </c>
      <c r="H69">
        <f t="shared" si="9"/>
        <v>0</v>
      </c>
      <c r="I69">
        <f t="shared" si="7"/>
        <v>0</v>
      </c>
    </row>
    <row r="70" spans="1:9">
      <c r="A70" s="1"/>
      <c r="B70" s="3">
        <v>164.77398015435512</v>
      </c>
      <c r="C70">
        <f t="shared" si="4"/>
        <v>1.0875082690187436</v>
      </c>
      <c r="D70">
        <f t="shared" si="5"/>
        <v>0.2875082690187436</v>
      </c>
      <c r="E70">
        <f t="shared" si="6"/>
        <v>2</v>
      </c>
      <c r="F70" s="2">
        <f t="shared" si="3"/>
        <v>100</v>
      </c>
      <c r="G70">
        <f t="shared" si="8"/>
        <v>0</v>
      </c>
      <c r="H70">
        <f t="shared" si="9"/>
        <v>0</v>
      </c>
      <c r="I70">
        <f t="shared" si="7"/>
        <v>0</v>
      </c>
    </row>
    <row r="71" spans="1:9">
      <c r="A71" t="s">
        <v>2</v>
      </c>
      <c r="B71" s="3">
        <v>115.17364939360537</v>
      </c>
      <c r="C71">
        <f t="shared" si="4"/>
        <v>0.76014608599779543</v>
      </c>
      <c r="D71">
        <f t="shared" si="5"/>
        <v>-3.9853914002204616E-2</v>
      </c>
      <c r="E71">
        <f t="shared" si="6"/>
        <v>1.9601460859977955</v>
      </c>
      <c r="F71" s="2">
        <f t="shared" si="3"/>
        <v>98.007304299889768</v>
      </c>
      <c r="G71">
        <f t="shared" si="8"/>
        <v>0</v>
      </c>
      <c r="H71">
        <f t="shared" si="9"/>
        <v>0</v>
      </c>
      <c r="I71">
        <f t="shared" si="7"/>
        <v>0</v>
      </c>
    </row>
    <row r="72" spans="1:9">
      <c r="A72" t="s">
        <v>1</v>
      </c>
      <c r="B72" s="3">
        <v>93.31587651598683</v>
      </c>
      <c r="C72">
        <f t="shared" si="4"/>
        <v>0.61588478500551302</v>
      </c>
      <c r="D72">
        <f t="shared" si="5"/>
        <v>-0.18411521499448702</v>
      </c>
      <c r="E72">
        <f t="shared" si="6"/>
        <v>1.7760308710033086</v>
      </c>
      <c r="F72" s="2">
        <f t="shared" si="3"/>
        <v>88.801543550165434</v>
      </c>
      <c r="G72">
        <f t="shared" si="8"/>
        <v>0</v>
      </c>
      <c r="H72">
        <f t="shared" si="9"/>
        <v>0</v>
      </c>
      <c r="I72">
        <f t="shared" si="7"/>
        <v>0</v>
      </c>
    </row>
    <row r="73" spans="1:9">
      <c r="B73" s="3">
        <v>84.909040793825852</v>
      </c>
      <c r="C73">
        <f t="shared" si="4"/>
        <v>0.56039966923925066</v>
      </c>
      <c r="D73">
        <f t="shared" si="5"/>
        <v>-0.23960033076074938</v>
      </c>
      <c r="E73">
        <f t="shared" si="6"/>
        <v>1.5364305402425593</v>
      </c>
      <c r="F73" s="2">
        <f t="shared" si="3"/>
        <v>76.821527012127973</v>
      </c>
      <c r="G73">
        <f t="shared" si="8"/>
        <v>0</v>
      </c>
      <c r="H73">
        <f t="shared" si="9"/>
        <v>0</v>
      </c>
      <c r="I73">
        <f t="shared" si="7"/>
        <v>0</v>
      </c>
    </row>
    <row r="74" spans="1:9">
      <c r="B74" s="3">
        <v>57.16648291069464</v>
      </c>
      <c r="C74">
        <f t="shared" si="4"/>
        <v>0.37729878721058463</v>
      </c>
      <c r="D74">
        <f t="shared" si="5"/>
        <v>-0.42270121278941541</v>
      </c>
      <c r="E74">
        <f t="shared" si="6"/>
        <v>1.1137293274531439</v>
      </c>
      <c r="F74" s="2">
        <f t="shared" si="3"/>
        <v>55.686466372657193</v>
      </c>
      <c r="G74">
        <f t="shared" si="8"/>
        <v>0</v>
      </c>
      <c r="H74">
        <f t="shared" si="9"/>
        <v>0</v>
      </c>
      <c r="I74">
        <f t="shared" si="7"/>
        <v>0</v>
      </c>
    </row>
    <row r="75" spans="1:9">
      <c r="B75" s="3">
        <v>132.82800441014342</v>
      </c>
      <c r="C75">
        <f t="shared" si="4"/>
        <v>0.87666482910694654</v>
      </c>
      <c r="D75">
        <f t="shared" si="5"/>
        <v>7.6664829106946497E-2</v>
      </c>
      <c r="E75">
        <f t="shared" si="6"/>
        <v>1.1903941565600904</v>
      </c>
      <c r="F75" s="2">
        <f t="shared" ref="F75:F102" si="10">E75/$C$2*100</f>
        <v>59.51970782800452</v>
      </c>
      <c r="G75">
        <f t="shared" si="8"/>
        <v>0</v>
      </c>
      <c r="H75">
        <f t="shared" si="9"/>
        <v>0</v>
      </c>
      <c r="I75">
        <f t="shared" si="7"/>
        <v>0</v>
      </c>
    </row>
    <row r="76" spans="1:9">
      <c r="B76" s="3">
        <v>131.14663726571123</v>
      </c>
      <c r="C76">
        <f t="shared" ref="C76:C102" si="11">($C$4*$C$1*B76)/100000</f>
        <v>0.8655678059536942</v>
      </c>
      <c r="D76">
        <f t="shared" ref="D76:D102" si="12">C76-$C$3</f>
        <v>6.5567805953694158E-2</v>
      </c>
      <c r="E76">
        <f t="shared" ref="E76:E102" si="13">IF(E75+D76+I75&gt;$C$2,$C$2,E75+D76+I75)</f>
        <v>1.2559619625137846</v>
      </c>
      <c r="F76" s="2">
        <f t="shared" si="10"/>
        <v>62.798098125689229</v>
      </c>
      <c r="G76">
        <f t="shared" si="8"/>
        <v>0</v>
      </c>
      <c r="H76">
        <f t="shared" si="9"/>
        <v>0</v>
      </c>
      <c r="I76">
        <f t="shared" si="7"/>
        <v>0</v>
      </c>
    </row>
    <row r="77" spans="1:9">
      <c r="B77" s="3">
        <v>130.30595369349513</v>
      </c>
      <c r="C77">
        <f t="shared" si="11"/>
        <v>0.86001929437706781</v>
      </c>
      <c r="D77">
        <f t="shared" si="12"/>
        <v>6.0019294377067767E-2</v>
      </c>
      <c r="E77">
        <f t="shared" si="13"/>
        <v>1.3159812568908524</v>
      </c>
      <c r="F77" s="2">
        <f t="shared" si="10"/>
        <v>65.799062844542618</v>
      </c>
      <c r="G77">
        <f t="shared" si="8"/>
        <v>0</v>
      </c>
      <c r="H77">
        <f t="shared" si="9"/>
        <v>0</v>
      </c>
      <c r="I77">
        <f t="shared" si="7"/>
        <v>0</v>
      </c>
    </row>
    <row r="78" spans="1:9">
      <c r="B78" s="3">
        <v>131.98732083792731</v>
      </c>
      <c r="C78">
        <f t="shared" si="11"/>
        <v>0.87111631753032026</v>
      </c>
      <c r="D78">
        <f t="shared" si="12"/>
        <v>7.1116317530320217E-2</v>
      </c>
      <c r="E78">
        <f t="shared" si="13"/>
        <v>1.3870975744211727</v>
      </c>
      <c r="F78" s="2">
        <f t="shared" si="10"/>
        <v>69.35487872105864</v>
      </c>
      <c r="G78">
        <f t="shared" si="8"/>
        <v>0</v>
      </c>
      <c r="H78">
        <f t="shared" si="9"/>
        <v>0</v>
      </c>
      <c r="I78">
        <f t="shared" si="7"/>
        <v>0</v>
      </c>
    </row>
    <row r="79" spans="1:9">
      <c r="B79" s="3">
        <v>147.96030871003316</v>
      </c>
      <c r="C79">
        <f t="shared" si="11"/>
        <v>0.97653803748621881</v>
      </c>
      <c r="D79">
        <f t="shared" si="12"/>
        <v>0.17653803748621877</v>
      </c>
      <c r="E79">
        <f t="shared" si="13"/>
        <v>1.5636356119073915</v>
      </c>
      <c r="F79" s="2">
        <f t="shared" si="10"/>
        <v>78.181780595369574</v>
      </c>
      <c r="G79">
        <f t="shared" si="8"/>
        <v>0</v>
      </c>
      <c r="H79">
        <f t="shared" si="9"/>
        <v>0</v>
      </c>
      <c r="I79">
        <f t="shared" si="7"/>
        <v>0</v>
      </c>
    </row>
    <row r="80" spans="1:9">
      <c r="B80" s="3">
        <v>42.874862183020973</v>
      </c>
      <c r="C80">
        <f t="shared" si="11"/>
        <v>0.28297409040793842</v>
      </c>
      <c r="D80">
        <f t="shared" si="12"/>
        <v>-0.51702590959206163</v>
      </c>
      <c r="E80">
        <f t="shared" si="13"/>
        <v>1.04660970231533</v>
      </c>
      <c r="F80" s="2">
        <f t="shared" si="10"/>
        <v>52.3304851157665</v>
      </c>
      <c r="G80">
        <f t="shared" si="8"/>
        <v>0</v>
      </c>
      <c r="H80">
        <f t="shared" si="9"/>
        <v>0</v>
      </c>
      <c r="I80">
        <f t="shared" si="7"/>
        <v>0</v>
      </c>
    </row>
    <row r="81" spans="2:9">
      <c r="B81" s="3">
        <v>95.837927232635124</v>
      </c>
      <c r="C81">
        <f t="shared" si="11"/>
        <v>0.63253031973539187</v>
      </c>
      <c r="D81">
        <f t="shared" si="12"/>
        <v>-0.16746968026460818</v>
      </c>
      <c r="E81">
        <f t="shared" si="13"/>
        <v>0.87914002205072184</v>
      </c>
      <c r="F81" s="2">
        <f t="shared" si="10"/>
        <v>43.95700110253609</v>
      </c>
      <c r="G81">
        <f t="shared" si="8"/>
        <v>0</v>
      </c>
      <c r="H81">
        <f t="shared" si="9"/>
        <v>0</v>
      </c>
      <c r="I81">
        <f t="shared" si="7"/>
        <v>0</v>
      </c>
    </row>
    <row r="82" spans="2:9">
      <c r="B82" s="3">
        <v>130.30595369349513</v>
      </c>
      <c r="C82">
        <f t="shared" si="11"/>
        <v>0.86001929437706781</v>
      </c>
      <c r="D82">
        <f t="shared" si="12"/>
        <v>6.0019294377067767E-2</v>
      </c>
      <c r="E82">
        <f t="shared" si="13"/>
        <v>0.9391593164277896</v>
      </c>
      <c r="F82" s="2">
        <f t="shared" si="10"/>
        <v>46.957965821389479</v>
      </c>
      <c r="G82">
        <f t="shared" si="8"/>
        <v>0</v>
      </c>
      <c r="H82">
        <f t="shared" si="9"/>
        <v>0</v>
      </c>
      <c r="I82">
        <f t="shared" si="7"/>
        <v>0</v>
      </c>
    </row>
    <row r="83" spans="2:9">
      <c r="B83" s="3">
        <v>135.35005512679172</v>
      </c>
      <c r="C83">
        <f t="shared" si="11"/>
        <v>0.89331036383682527</v>
      </c>
      <c r="D83">
        <f t="shared" si="12"/>
        <v>9.3310363836825228E-2</v>
      </c>
      <c r="E83">
        <f t="shared" si="13"/>
        <v>1.0324696802646147</v>
      </c>
      <c r="F83" s="2">
        <f t="shared" si="10"/>
        <v>51.623484013230737</v>
      </c>
      <c r="G83">
        <f t="shared" si="8"/>
        <v>0</v>
      </c>
      <c r="H83">
        <f t="shared" si="9"/>
        <v>0</v>
      </c>
      <c r="I83">
        <f t="shared" si="7"/>
        <v>0</v>
      </c>
    </row>
    <row r="84" spans="2:9">
      <c r="B84" s="3">
        <v>107.6074972436605</v>
      </c>
      <c r="C84">
        <f t="shared" si="11"/>
        <v>0.71020948180815935</v>
      </c>
      <c r="D84">
        <f t="shared" si="12"/>
        <v>-8.9790518191840696E-2</v>
      </c>
      <c r="E84">
        <f t="shared" si="13"/>
        <v>0.94267916207277402</v>
      </c>
      <c r="F84" s="2">
        <f t="shared" si="10"/>
        <v>47.133958103638705</v>
      </c>
      <c r="G84">
        <f t="shared" si="8"/>
        <v>0</v>
      </c>
      <c r="H84">
        <f t="shared" si="9"/>
        <v>0</v>
      </c>
      <c r="I84">
        <f t="shared" si="7"/>
        <v>0</v>
      </c>
    </row>
    <row r="85" spans="2:9">
      <c r="B85" s="3">
        <v>160.57056229327463</v>
      </c>
      <c r="C85">
        <f t="shared" si="11"/>
        <v>1.0597657111356125</v>
      </c>
      <c r="D85">
        <f t="shared" si="12"/>
        <v>0.25976571113561242</v>
      </c>
      <c r="E85">
        <f t="shared" si="13"/>
        <v>1.2024448732083863</v>
      </c>
      <c r="F85" s="2">
        <f t="shared" si="10"/>
        <v>60.122243660419315</v>
      </c>
      <c r="G85">
        <f t="shared" si="8"/>
        <v>0</v>
      </c>
      <c r="H85">
        <f t="shared" si="9"/>
        <v>0</v>
      </c>
      <c r="I85">
        <f t="shared" si="7"/>
        <v>0</v>
      </c>
    </row>
    <row r="86" spans="2:9">
      <c r="B86" s="3">
        <v>80.705622932745371</v>
      </c>
      <c r="C86">
        <f t="shared" si="11"/>
        <v>0.53265711135611937</v>
      </c>
      <c r="D86">
        <f t="shared" si="12"/>
        <v>-0.26734288864388067</v>
      </c>
      <c r="E86">
        <f t="shared" si="13"/>
        <v>0.93510198456450566</v>
      </c>
      <c r="F86" s="2">
        <f t="shared" si="10"/>
        <v>46.755099228225284</v>
      </c>
      <c r="G86">
        <f t="shared" si="8"/>
        <v>0</v>
      </c>
      <c r="H86">
        <f t="shared" si="9"/>
        <v>0</v>
      </c>
      <c r="I86">
        <f t="shared" si="7"/>
        <v>0</v>
      </c>
    </row>
    <row r="87" spans="2:9">
      <c r="B87" s="3">
        <v>126.94321940463074</v>
      </c>
      <c r="C87">
        <f t="shared" si="11"/>
        <v>0.8378252480705628</v>
      </c>
      <c r="D87">
        <f t="shared" si="12"/>
        <v>3.7825248070562756E-2</v>
      </c>
      <c r="E87">
        <f t="shared" si="13"/>
        <v>0.97292723263506842</v>
      </c>
      <c r="F87" s="2">
        <f t="shared" si="10"/>
        <v>48.646361631753422</v>
      </c>
      <c r="G87">
        <f t="shared" si="8"/>
        <v>0</v>
      </c>
      <c r="H87">
        <f t="shared" si="9"/>
        <v>0</v>
      </c>
      <c r="I87">
        <f t="shared" si="7"/>
        <v>0</v>
      </c>
    </row>
    <row r="88" spans="2:9">
      <c r="B88" s="3">
        <v>28.58324145534732</v>
      </c>
      <c r="C88">
        <f t="shared" si="11"/>
        <v>0.18864939360529231</v>
      </c>
      <c r="D88">
        <f t="shared" si="12"/>
        <v>-0.61135060639470773</v>
      </c>
      <c r="E88">
        <f t="shared" si="13"/>
        <v>0.36157662624036069</v>
      </c>
      <c r="F88" s="2">
        <f t="shared" si="10"/>
        <v>18.078831312018036</v>
      </c>
      <c r="G88">
        <f t="shared" si="8"/>
        <v>0.48346196251377044</v>
      </c>
      <c r="H88">
        <f t="shared" si="9"/>
        <v>1</v>
      </c>
      <c r="I88">
        <f t="shared" si="7"/>
        <v>0.7</v>
      </c>
    </row>
    <row r="89" spans="2:9">
      <c r="B89" s="3">
        <v>52.122381477398051</v>
      </c>
      <c r="C89">
        <f t="shared" si="11"/>
        <v>0.34400771775082717</v>
      </c>
      <c r="D89">
        <f t="shared" si="12"/>
        <v>-0.45599228224917288</v>
      </c>
      <c r="E89">
        <f t="shared" si="13"/>
        <v>0.60558434399118777</v>
      </c>
      <c r="F89" s="2">
        <f t="shared" si="10"/>
        <v>30.279217199559387</v>
      </c>
      <c r="G89">
        <f t="shared" si="8"/>
        <v>0.13487950858401754</v>
      </c>
      <c r="H89">
        <f t="shared" si="9"/>
        <v>0.5</v>
      </c>
      <c r="I89">
        <f t="shared" si="7"/>
        <v>0.35</v>
      </c>
    </row>
    <row r="90" spans="2:9">
      <c r="B90" s="3">
        <v>47.078280044101461</v>
      </c>
      <c r="C90">
        <f t="shared" si="11"/>
        <v>0.31071664829106965</v>
      </c>
      <c r="D90">
        <f t="shared" si="12"/>
        <v>-0.48928335170893039</v>
      </c>
      <c r="E90">
        <f t="shared" si="13"/>
        <v>0.46630099228225735</v>
      </c>
      <c r="F90" s="2">
        <f t="shared" si="10"/>
        <v>23.315049614112869</v>
      </c>
      <c r="G90">
        <f t="shared" si="8"/>
        <v>0.33385572531106095</v>
      </c>
      <c r="H90">
        <f t="shared" si="9"/>
        <v>0.5</v>
      </c>
      <c r="I90">
        <f t="shared" si="7"/>
        <v>0.35</v>
      </c>
    </row>
    <row r="91" spans="2:9">
      <c r="B91" s="3">
        <v>210.17089305402439</v>
      </c>
      <c r="C91">
        <f t="shared" si="11"/>
        <v>1.387127894156561</v>
      </c>
      <c r="D91">
        <f t="shared" si="12"/>
        <v>0.58712789415656097</v>
      </c>
      <c r="E91">
        <f t="shared" si="13"/>
        <v>1.4034288864388182</v>
      </c>
      <c r="F91" s="2">
        <f t="shared" si="10"/>
        <v>70.171444321940911</v>
      </c>
      <c r="G91">
        <f t="shared" si="8"/>
        <v>0</v>
      </c>
      <c r="H91">
        <f t="shared" si="9"/>
        <v>0</v>
      </c>
      <c r="I91">
        <f t="shared" si="7"/>
        <v>0</v>
      </c>
    </row>
    <row r="92" spans="2:9">
      <c r="B92" s="3">
        <v>172.3401323043</v>
      </c>
      <c r="C92">
        <f t="shared" si="11"/>
        <v>1.1374448732083799</v>
      </c>
      <c r="D92">
        <f t="shared" si="12"/>
        <v>0.3374448732083799</v>
      </c>
      <c r="E92">
        <f t="shared" si="13"/>
        <v>1.7408737596471981</v>
      </c>
      <c r="F92" s="2">
        <f t="shared" si="10"/>
        <v>87.043687982359913</v>
      </c>
      <c r="G92">
        <f t="shared" si="8"/>
        <v>0</v>
      </c>
      <c r="H92">
        <f t="shared" si="9"/>
        <v>0</v>
      </c>
      <c r="I92">
        <f t="shared" si="7"/>
        <v>0</v>
      </c>
    </row>
    <row r="93" spans="2:9">
      <c r="B93" s="3">
        <v>160.57056229327463</v>
      </c>
      <c r="C93">
        <f t="shared" si="11"/>
        <v>1.0597657111356125</v>
      </c>
      <c r="D93">
        <f t="shared" si="12"/>
        <v>0.25976571113561242</v>
      </c>
      <c r="E93">
        <f t="shared" si="13"/>
        <v>2</v>
      </c>
      <c r="F93" s="2">
        <f t="shared" si="10"/>
        <v>100</v>
      </c>
      <c r="G93">
        <f t="shared" si="8"/>
        <v>0</v>
      </c>
      <c r="H93">
        <f t="shared" si="9"/>
        <v>0</v>
      </c>
      <c r="I93">
        <f t="shared" si="7"/>
        <v>0</v>
      </c>
    </row>
    <row r="94" spans="2:9">
      <c r="B94" s="3">
        <v>157.20782800441023</v>
      </c>
      <c r="C94">
        <f t="shared" si="11"/>
        <v>1.0375716648291076</v>
      </c>
      <c r="D94">
        <f t="shared" si="12"/>
        <v>0.23757166482910752</v>
      </c>
      <c r="E94">
        <f t="shared" si="13"/>
        <v>2</v>
      </c>
      <c r="F94" s="2">
        <f t="shared" si="10"/>
        <v>100</v>
      </c>
      <c r="G94">
        <f t="shared" si="8"/>
        <v>0</v>
      </c>
      <c r="H94">
        <f t="shared" si="9"/>
        <v>0</v>
      </c>
      <c r="I94">
        <f t="shared" si="7"/>
        <v>0</v>
      </c>
    </row>
    <row r="95" spans="2:9">
      <c r="B95" s="3">
        <v>164.77398015435512</v>
      </c>
      <c r="C95">
        <f t="shared" si="11"/>
        <v>1.0875082690187436</v>
      </c>
      <c r="D95">
        <f t="shared" si="12"/>
        <v>0.2875082690187436</v>
      </c>
      <c r="E95">
        <f t="shared" si="13"/>
        <v>2</v>
      </c>
      <c r="F95" s="2">
        <f t="shared" si="10"/>
        <v>100</v>
      </c>
      <c r="G95">
        <f t="shared" si="8"/>
        <v>0</v>
      </c>
      <c r="H95">
        <f t="shared" si="9"/>
        <v>0</v>
      </c>
      <c r="I95">
        <f t="shared" si="7"/>
        <v>0</v>
      </c>
    </row>
    <row r="96" spans="2:9">
      <c r="B96" s="3">
        <v>158.04851157662634</v>
      </c>
      <c r="C96">
        <f t="shared" si="11"/>
        <v>1.0431201764057338</v>
      </c>
      <c r="D96">
        <f t="shared" si="12"/>
        <v>0.2431201764057338</v>
      </c>
      <c r="E96">
        <f t="shared" si="13"/>
        <v>2</v>
      </c>
      <c r="F96" s="2">
        <f t="shared" si="10"/>
        <v>100</v>
      </c>
      <c r="G96">
        <f t="shared" si="8"/>
        <v>0</v>
      </c>
      <c r="H96">
        <f t="shared" si="9"/>
        <v>0</v>
      </c>
      <c r="I96">
        <f t="shared" si="7"/>
        <v>0</v>
      </c>
    </row>
    <row r="97" spans="2:9">
      <c r="B97" s="3">
        <v>145.43825799338487</v>
      </c>
      <c r="C97">
        <f t="shared" si="11"/>
        <v>0.95989250275634008</v>
      </c>
      <c r="D97">
        <f t="shared" si="12"/>
        <v>0.15989250275634004</v>
      </c>
      <c r="E97">
        <f t="shared" si="13"/>
        <v>2</v>
      </c>
      <c r="F97" s="2">
        <f t="shared" si="10"/>
        <v>100</v>
      </c>
      <c r="G97">
        <f t="shared" si="8"/>
        <v>0</v>
      </c>
      <c r="H97">
        <f t="shared" si="9"/>
        <v>0</v>
      </c>
      <c r="I97">
        <f t="shared" si="7"/>
        <v>0</v>
      </c>
    </row>
    <row r="98" spans="2:9">
      <c r="B98" s="3">
        <v>126.94321940463074</v>
      </c>
      <c r="C98">
        <f t="shared" si="11"/>
        <v>0.8378252480705628</v>
      </c>
      <c r="D98">
        <f t="shared" si="12"/>
        <v>3.7825248070562756E-2</v>
      </c>
      <c r="E98">
        <f t="shared" si="13"/>
        <v>2</v>
      </c>
      <c r="F98" s="2">
        <f t="shared" si="10"/>
        <v>100</v>
      </c>
      <c r="G98">
        <f t="shared" si="8"/>
        <v>0</v>
      </c>
      <c r="H98">
        <f t="shared" si="9"/>
        <v>0</v>
      </c>
      <c r="I98">
        <f t="shared" si="7"/>
        <v>0</v>
      </c>
    </row>
    <row r="99" spans="2:9">
      <c r="B99" s="3">
        <v>134.50937155457561</v>
      </c>
      <c r="C99">
        <f t="shared" si="11"/>
        <v>0.8877618522601991</v>
      </c>
      <c r="D99">
        <f t="shared" si="12"/>
        <v>8.7761852260199058E-2</v>
      </c>
      <c r="E99">
        <f t="shared" si="13"/>
        <v>2</v>
      </c>
      <c r="F99" s="2">
        <f t="shared" si="10"/>
        <v>100</v>
      </c>
      <c r="G99">
        <f t="shared" si="8"/>
        <v>0</v>
      </c>
      <c r="H99">
        <f t="shared" si="9"/>
        <v>0</v>
      </c>
      <c r="I99">
        <f t="shared" si="7"/>
        <v>0</v>
      </c>
    </row>
    <row r="100" spans="2:9">
      <c r="B100" s="3">
        <v>84.909040793825852</v>
      </c>
      <c r="C100">
        <f t="shared" si="11"/>
        <v>0.56039966923925066</v>
      </c>
      <c r="D100">
        <f t="shared" si="12"/>
        <v>-0.23960033076074938</v>
      </c>
      <c r="E100">
        <f t="shared" si="13"/>
        <v>1.7603996692392507</v>
      </c>
      <c r="F100" s="2">
        <f t="shared" si="10"/>
        <v>88.019983461962539</v>
      </c>
      <c r="G100">
        <f t="shared" si="8"/>
        <v>0</v>
      </c>
      <c r="H100">
        <f t="shared" si="9"/>
        <v>0</v>
      </c>
      <c r="I100">
        <f t="shared" si="7"/>
        <v>0</v>
      </c>
    </row>
    <row r="101" spans="2:9">
      <c r="B101" s="3">
        <v>156.36714443219415</v>
      </c>
      <c r="C101">
        <f t="shared" si="11"/>
        <v>1.0320231532524815</v>
      </c>
      <c r="D101">
        <f t="shared" si="12"/>
        <v>0.23202315325248146</v>
      </c>
      <c r="E101">
        <f t="shared" si="13"/>
        <v>1.9924228224917322</v>
      </c>
      <c r="F101" s="2">
        <f t="shared" si="10"/>
        <v>99.621141124586615</v>
      </c>
      <c r="G101">
        <f t="shared" si="8"/>
        <v>0</v>
      </c>
      <c r="H101">
        <f t="shared" si="9"/>
        <v>0</v>
      </c>
      <c r="I101">
        <f t="shared" si="7"/>
        <v>0</v>
      </c>
    </row>
    <row r="102" spans="2:9">
      <c r="B102" s="3">
        <v>154.68577728776197</v>
      </c>
      <c r="C102">
        <f t="shared" si="11"/>
        <v>1.0209261300992289</v>
      </c>
      <c r="D102">
        <f t="shared" si="12"/>
        <v>0.2209261300992289</v>
      </c>
      <c r="E102">
        <f t="shared" si="13"/>
        <v>2</v>
      </c>
      <c r="F102" s="2">
        <f t="shared" si="10"/>
        <v>100</v>
      </c>
      <c r="G102">
        <f t="shared" si="8"/>
        <v>0</v>
      </c>
      <c r="H102">
        <f t="shared" si="9"/>
        <v>0</v>
      </c>
      <c r="I102">
        <f t="shared" si="7"/>
        <v>0</v>
      </c>
    </row>
    <row r="103" spans="2:9">
      <c r="H103" s="3"/>
    </row>
    <row r="104" spans="2:9">
      <c r="B104" s="3">
        <f>SUM(B11:B102)/122</f>
        <v>100.00000000000001</v>
      </c>
      <c r="H104" s="3">
        <f>SUM(H11:H102)</f>
        <v>2.5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</cp:lastModifiedBy>
  <dcterms:created xsi:type="dcterms:W3CDTF">2019-10-03T16:43:18Z</dcterms:created>
  <dcterms:modified xsi:type="dcterms:W3CDTF">2019-10-04T20:32:08Z</dcterms:modified>
</cp:coreProperties>
</file>