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ocs\Aurora\"/>
    </mc:Choice>
  </mc:AlternateContent>
  <bookViews>
    <workbookView xWindow="480" yWindow="12" windowWidth="7500" windowHeight="4752"/>
  </bookViews>
  <sheets>
    <sheet name="Blad1" sheetId="1" r:id="rId1"/>
  </sheets>
  <definedNames>
    <definedName name="solver_adj" localSheetId="0" hidden="1">Blad1!$B$2</definedName>
    <definedName name="solver_cvg" localSheetId="0" hidden="1">0.0001</definedName>
    <definedName name="solver_drv" localSheetId="0" hidden="1">1</definedName>
    <definedName name="solver_eng" localSheetId="0" hidden="1">1</definedName>
    <definedName name="solver_est" localSheetId="0" hidden="1">1</definedName>
    <definedName name="solver_itr" localSheetId="0" hidden="1">2147483647</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1</definedName>
    <definedName name="solver_nod" localSheetId="0" hidden="1">2147483647</definedName>
    <definedName name="solver_num" localSheetId="0" hidden="1">0</definedName>
    <definedName name="solver_nwt" localSheetId="0" hidden="1">1</definedName>
    <definedName name="solver_opt" localSheetId="0" hidden="1">Blad1!$B$5</definedName>
    <definedName name="solver_pre" localSheetId="0" hidden="1">0.000001</definedName>
    <definedName name="solver_rbv" localSheetId="0" hidden="1">1</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3</definedName>
    <definedName name="solver_val" localSheetId="0" hidden="1">245</definedName>
    <definedName name="solver_ver" localSheetId="0" hidden="1">3</definedName>
  </definedNames>
  <calcPr calcId="152511"/>
</workbook>
</file>

<file path=xl/calcChain.xml><?xml version="1.0" encoding="utf-8"?>
<calcChain xmlns="http://schemas.openxmlformats.org/spreadsheetml/2006/main">
  <c r="B10" i="1" l="1"/>
  <c r="B15" i="1" l="1"/>
  <c r="B9" i="1"/>
  <c r="H11" i="1"/>
  <c r="B5" i="1" l="1"/>
  <c r="B17" i="1" l="1"/>
  <c r="B11" i="1"/>
  <c r="B12" i="1" s="1"/>
  <c r="B7" i="1"/>
  <c r="B8" i="1" l="1"/>
  <c r="B18" i="1"/>
</calcChain>
</file>

<file path=xl/sharedStrings.xml><?xml version="1.0" encoding="utf-8"?>
<sst xmlns="http://schemas.openxmlformats.org/spreadsheetml/2006/main" count="49" uniqueCount="37">
  <si>
    <t>Roeruitslag SB/BB</t>
  </si>
  <si>
    <t>Helmstoklengte</t>
  </si>
  <si>
    <t>Stuurarmlengte</t>
  </si>
  <si>
    <t>gr</t>
  </si>
  <si>
    <t>mm</t>
  </si>
  <si>
    <t>Drive slaglengte</t>
  </si>
  <si>
    <t>Drive slagtime</t>
  </si>
  <si>
    <t>Drive kracht</t>
  </si>
  <si>
    <t>s</t>
  </si>
  <si>
    <t>Drive snelheid</t>
  </si>
  <si>
    <t>mm/s</t>
  </si>
  <si>
    <t>HOT</t>
  </si>
  <si>
    <t>deg/s</t>
  </si>
  <si>
    <t>Slaglengte ongebruikt</t>
  </si>
  <si>
    <t>%</t>
  </si>
  <si>
    <t>A</t>
  </si>
  <si>
    <t>Stroom opgenomen</t>
  </si>
  <si>
    <t>Power max</t>
  </si>
  <si>
    <t>W</t>
  </si>
  <si>
    <t>Energe volledige slag</t>
  </si>
  <si>
    <t>Power volledige slag</t>
  </si>
  <si>
    <t>J</t>
  </si>
  <si>
    <t>[mm]</t>
  </si>
  <si>
    <t>[s]</t>
  </si>
  <si>
    <t>[%]</t>
  </si>
  <si>
    <t>The best way to measure the speed of an autopilot is the number of degrees per second of helm correction, not hardover time, which may include more or less throw for different models.</t>
  </si>
  <si>
    <t xml:space="preserve"> We suspect that a 25' boat may require 15° per second; a 40' boat may require 10° per second; and a 70' boat may require 5° per second. </t>
  </si>
  <si>
    <t>Steve Dashew recommends a turn rate of 8° to 15° per second, under the heaviest of loads.</t>
  </si>
  <si>
    <t>Slaglengte voor volle roeruitslag</t>
  </si>
  <si>
    <t>Kracht beschikbaar einde helmstok</t>
  </si>
  <si>
    <t>Hard-over-time (80gr uitslag)</t>
  </si>
  <si>
    <t>Nm</t>
  </si>
  <si>
    <t>Kracht einde helmstok</t>
  </si>
  <si>
    <t>Koppel op roerkoning</t>
  </si>
  <si>
    <t>kgf</t>
  </si>
  <si>
    <t>Slaglengte minimaal nodig</t>
  </si>
  <si>
    <t>[kgf]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</si>
</sst>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 x14ac:knownFonts="1">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2">
    <xf numFmtId="0" fontId="0" fillId="0" borderId="0" xfId="0"/>
    <xf numFmtId="0" fontId="0" fillId="0" borderId="0" xfId="0" applyAlignment="1">
      <alignment horizontal="right"/>
    </xf>
    <xf numFmtId="164" fontId="0" fillId="0" borderId="0" xfId="0" applyNumberFormat="1"/>
    <xf numFmtId="1" fontId="0" fillId="0" borderId="0" xfId="0" applyNumberFormat="1"/>
    <xf numFmtId="0" fontId="0" fillId="2" borderId="0" xfId="0" applyFill="1"/>
    <xf numFmtId="1" fontId="0" fillId="0" borderId="0" xfId="0" applyNumberFormat="1" applyAlignment="1">
      <alignment horizontal="right"/>
    </xf>
    <xf numFmtId="164" fontId="0" fillId="2" borderId="0" xfId="0" applyNumberFormat="1" applyFill="1"/>
    <xf numFmtId="0" fontId="0" fillId="0" borderId="0" xfId="0" applyAlignment="1">
      <alignment horizontal="left"/>
    </xf>
    <xf numFmtId="0" fontId="0" fillId="3" borderId="0" xfId="0" applyFill="1" applyAlignment="1"/>
    <xf numFmtId="0" fontId="0" fillId="3" borderId="0" xfId="0" applyFill="1"/>
    <xf numFmtId="0" fontId="0" fillId="3" borderId="0" xfId="0" applyFill="1" applyAlignment="1">
      <alignment horizontal="left"/>
    </xf>
    <xf numFmtId="0" fontId="0" fillId="0" borderId="2" xfId="0" applyBorder="1" applyAlignment="1">
      <alignment horizontal="right"/>
    </xf>
    <xf numFmtId="1" fontId="0" fillId="0" borderId="0" xfId="0" applyNumberFormat="1" applyBorder="1" applyAlignment="1">
      <alignment horizontal="center"/>
    </xf>
    <xf numFmtId="164" fontId="0" fillId="0" borderId="0" xfId="0" applyNumberFormat="1" applyBorder="1" applyAlignment="1">
      <alignment horizontal="center"/>
    </xf>
    <xf numFmtId="0" fontId="0" fillId="0" borderId="3" xfId="0" applyBorder="1" applyAlignment="1">
      <alignment horizontal="right"/>
    </xf>
    <xf numFmtId="1" fontId="0" fillId="0" borderId="4" xfId="0" applyNumberFormat="1" applyBorder="1" applyAlignment="1">
      <alignment horizontal="center"/>
    </xf>
    <xf numFmtId="0" fontId="0" fillId="0" borderId="2" xfId="0" applyBorder="1"/>
    <xf numFmtId="0" fontId="0" fillId="0" borderId="3" xfId="0" applyBorder="1"/>
    <xf numFmtId="0" fontId="0" fillId="0" borderId="1" xfId="0" applyBorder="1" applyAlignment="1">
      <alignment horizontal="right"/>
    </xf>
    <xf numFmtId="0" fontId="0" fillId="3" borderId="5" xfId="0" applyFill="1" applyBorder="1" applyAlignment="1">
      <alignment horizontal="center"/>
    </xf>
    <xf numFmtId="0" fontId="0" fillId="0" borderId="1" xfId="0" applyBorder="1"/>
    <xf numFmtId="1" fontId="0" fillId="2" borderId="0" xfId="0" applyNumberFormat="1" applyFill="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tabSelected="1" workbookViewId="0"/>
  </sheetViews>
  <sheetFormatPr defaultRowHeight="14.4" x14ac:dyDescent="0.3"/>
  <cols>
    <col min="1" max="1" width="22.88671875" style="1" customWidth="1"/>
    <col min="9" max="9" width="6.109375" bestFit="1" customWidth="1"/>
    <col min="10" max="10" width="32.5546875" bestFit="1" customWidth="1"/>
    <col min="11" max="15" width="7" customWidth="1"/>
    <col min="16" max="16" width="5.88671875" bestFit="1" customWidth="1"/>
  </cols>
  <sheetData>
    <row r="1" spans="1:17" x14ac:dyDescent="0.3">
      <c r="A1" s="1" t="s">
        <v>0</v>
      </c>
      <c r="B1" s="4">
        <v>40</v>
      </c>
      <c r="C1" t="s">
        <v>3</v>
      </c>
      <c r="E1" s="1"/>
      <c r="J1" s="18" t="s">
        <v>2</v>
      </c>
      <c r="K1" s="19">
        <v>125</v>
      </c>
      <c r="L1" s="19">
        <v>150</v>
      </c>
      <c r="M1" s="19">
        <v>175</v>
      </c>
      <c r="N1" s="19">
        <v>200</v>
      </c>
      <c r="O1" s="19">
        <v>225</v>
      </c>
      <c r="P1" s="19">
        <v>237</v>
      </c>
      <c r="Q1" s="20" t="s">
        <v>22</v>
      </c>
    </row>
    <row r="2" spans="1:17" x14ac:dyDescent="0.3">
      <c r="A2" s="1" t="s">
        <v>2</v>
      </c>
      <c r="B2" s="21">
        <v>190.57592379040057</v>
      </c>
      <c r="C2" t="s">
        <v>4</v>
      </c>
      <c r="E2" s="1"/>
      <c r="J2" s="11" t="s">
        <v>28</v>
      </c>
      <c r="K2" s="12">
        <v>160.6969024216348</v>
      </c>
      <c r="L2" s="12">
        <v>192.83628290596178</v>
      </c>
      <c r="M2" s="12">
        <v>224.97566339028873</v>
      </c>
      <c r="N2" s="12">
        <v>257.11504387461571</v>
      </c>
      <c r="O2" s="12">
        <v>289.25442435894269</v>
      </c>
      <c r="P2" s="12">
        <v>305</v>
      </c>
      <c r="Q2" s="16" t="s">
        <v>22</v>
      </c>
    </row>
    <row r="3" spans="1:17" x14ac:dyDescent="0.3">
      <c r="A3" s="1" t="s">
        <v>1</v>
      </c>
      <c r="B3" s="4">
        <v>1000</v>
      </c>
      <c r="C3" t="s">
        <v>4</v>
      </c>
      <c r="E3" s="1"/>
      <c r="J3" s="11" t="s">
        <v>30</v>
      </c>
      <c r="K3" s="13">
        <v>7.6899358523590049</v>
      </c>
      <c r="L3" s="13">
        <v>9.2279230228308062</v>
      </c>
      <c r="M3" s="13">
        <v>10.765910193302608</v>
      </c>
      <c r="N3" s="13">
        <v>12.303897363774409</v>
      </c>
      <c r="O3" s="13">
        <v>13.84188453424621</v>
      </c>
      <c r="P3" s="13">
        <v>14.6</v>
      </c>
      <c r="Q3" s="16" t="s">
        <v>23</v>
      </c>
    </row>
    <row r="4" spans="1:17" x14ac:dyDescent="0.3">
      <c r="E4" s="1"/>
      <c r="J4" s="11" t="s">
        <v>29</v>
      </c>
      <c r="K4" s="12">
        <v>22.5</v>
      </c>
      <c r="L4" s="12">
        <v>27</v>
      </c>
      <c r="M4" s="12">
        <v>31.5</v>
      </c>
      <c r="N4" s="12">
        <v>36</v>
      </c>
      <c r="O4" s="12">
        <v>40.5</v>
      </c>
      <c r="P4" s="12">
        <v>43</v>
      </c>
      <c r="Q4" s="16" t="s">
        <v>36</v>
      </c>
    </row>
    <row r="5" spans="1:17" x14ac:dyDescent="0.3">
      <c r="A5" s="1" t="s">
        <v>35</v>
      </c>
      <c r="B5" s="3">
        <f>2*SIN(B1/360*2*PI())*B2</f>
        <v>244.99968503407129</v>
      </c>
      <c r="C5" t="s">
        <v>4</v>
      </c>
      <c r="E5" s="1"/>
      <c r="J5" s="14" t="s">
        <v>13</v>
      </c>
      <c r="K5" s="15">
        <v>47.312491009300068</v>
      </c>
      <c r="L5" s="15">
        <v>36.774989211160069</v>
      </c>
      <c r="M5" s="15">
        <v>26.237487413020087</v>
      </c>
      <c r="N5" s="15">
        <v>15.699985614880097</v>
      </c>
      <c r="O5" s="15">
        <v>5.162483816740103</v>
      </c>
      <c r="P5" s="15">
        <v>0</v>
      </c>
      <c r="Q5" s="17" t="s">
        <v>24</v>
      </c>
    </row>
    <row r="7" spans="1:17" x14ac:dyDescent="0.3">
      <c r="A7" s="1" t="s">
        <v>11</v>
      </c>
      <c r="B7" s="2">
        <f>B5/H11</f>
        <v>4.6226349190240406</v>
      </c>
      <c r="C7" t="s">
        <v>8</v>
      </c>
    </row>
    <row r="8" spans="1:17" x14ac:dyDescent="0.3">
      <c r="A8" s="1" t="s">
        <v>11</v>
      </c>
      <c r="B8" s="3">
        <f>2*B1/B7</f>
        <v>17.306147122016309</v>
      </c>
      <c r="C8" t="s">
        <v>12</v>
      </c>
      <c r="G8" s="1" t="s">
        <v>5</v>
      </c>
      <c r="H8" s="4">
        <v>245</v>
      </c>
      <c r="I8" t="s">
        <v>4</v>
      </c>
      <c r="K8" s="1"/>
    </row>
    <row r="9" spans="1:17" x14ac:dyDescent="0.3">
      <c r="A9" s="1" t="s">
        <v>32</v>
      </c>
      <c r="B9" s="5">
        <f>H10*B2/B3</f>
        <v>17.151833141136052</v>
      </c>
      <c r="C9" t="s">
        <v>34</v>
      </c>
      <c r="G9" s="1" t="s">
        <v>6</v>
      </c>
      <c r="H9" s="6">
        <v>4.6226408617765795</v>
      </c>
      <c r="I9" t="s">
        <v>8</v>
      </c>
    </row>
    <row r="10" spans="1:17" x14ac:dyDescent="0.3">
      <c r="A10" s="1" t="s">
        <v>33</v>
      </c>
      <c r="B10" s="5">
        <f>9.81*H10*B2/1000</f>
        <v>168.25948311454468</v>
      </c>
      <c r="C10" t="s">
        <v>31</v>
      </c>
      <c r="G10" s="1" t="s">
        <v>7</v>
      </c>
      <c r="H10" s="4">
        <v>90</v>
      </c>
      <c r="I10" t="s">
        <v>34</v>
      </c>
    </row>
    <row r="11" spans="1:17" x14ac:dyDescent="0.3">
      <c r="A11" s="1" t="s">
        <v>13</v>
      </c>
      <c r="B11" s="3">
        <f>H8-B5</f>
        <v>3.1496592870894347E-4</v>
      </c>
      <c r="C11" t="s">
        <v>4</v>
      </c>
      <c r="G11" s="1" t="s">
        <v>9</v>
      </c>
      <c r="H11" s="3">
        <f>H8/H9</f>
        <v>53.000007425591193</v>
      </c>
      <c r="I11" t="s">
        <v>10</v>
      </c>
    </row>
    <row r="12" spans="1:17" x14ac:dyDescent="0.3">
      <c r="A12" s="1" t="s">
        <v>13</v>
      </c>
      <c r="B12" s="3">
        <f>B11/H8*100</f>
        <v>1.2855752192201774E-4</v>
      </c>
      <c r="C12" t="s">
        <v>14</v>
      </c>
    </row>
    <row r="14" spans="1:17" x14ac:dyDescent="0.3">
      <c r="A14" s="1" t="s">
        <v>16</v>
      </c>
      <c r="B14" s="4">
        <v>12</v>
      </c>
      <c r="C14" t="s">
        <v>15</v>
      </c>
    </row>
    <row r="15" spans="1:17" x14ac:dyDescent="0.3">
      <c r="A15" s="1" t="s">
        <v>17</v>
      </c>
      <c r="B15">
        <f>B14*12</f>
        <v>144</v>
      </c>
      <c r="C15" t="s">
        <v>18</v>
      </c>
    </row>
    <row r="17" spans="1:17" x14ac:dyDescent="0.3">
      <c r="A17" s="1" t="s">
        <v>19</v>
      </c>
      <c r="B17" s="3">
        <f>B5*0.001*H10*9.81*2</f>
        <v>432.62044383316316</v>
      </c>
      <c r="C17" t="s">
        <v>21</v>
      </c>
    </row>
    <row r="18" spans="1:17" x14ac:dyDescent="0.3">
      <c r="A18" s="1" t="s">
        <v>20</v>
      </c>
      <c r="B18" s="3">
        <f>B17/B7</f>
        <v>93.587413112108948</v>
      </c>
      <c r="C18" t="s">
        <v>18</v>
      </c>
    </row>
    <row r="21" spans="1:17" x14ac:dyDescent="0.3">
      <c r="A21" s="8" t="s">
        <v>25</v>
      </c>
      <c r="B21" s="9"/>
      <c r="C21" s="9"/>
      <c r="D21" s="9"/>
      <c r="E21" s="9"/>
      <c r="F21" s="9"/>
      <c r="G21" s="9"/>
      <c r="H21" s="9"/>
      <c r="I21" s="9"/>
      <c r="J21" s="9"/>
      <c r="K21" s="9"/>
      <c r="L21" s="9"/>
      <c r="M21" s="9"/>
      <c r="N21" s="9"/>
      <c r="O21" s="9"/>
      <c r="P21" s="9"/>
      <c r="Q21" s="9"/>
    </row>
    <row r="22" spans="1:17" x14ac:dyDescent="0.3">
      <c r="A22" s="10" t="s">
        <v>26</v>
      </c>
      <c r="B22" s="9"/>
      <c r="C22" s="9"/>
      <c r="D22" s="9"/>
      <c r="E22" s="9"/>
      <c r="F22" s="9"/>
      <c r="G22" s="9"/>
      <c r="H22" s="9"/>
      <c r="I22" s="9"/>
      <c r="J22" s="9"/>
      <c r="K22" s="9"/>
      <c r="L22" s="9"/>
      <c r="M22" s="9"/>
      <c r="N22" s="9"/>
      <c r="O22" s="9"/>
      <c r="P22" s="9"/>
      <c r="Q22" s="9"/>
    </row>
    <row r="23" spans="1:17" x14ac:dyDescent="0.3">
      <c r="A23" s="10" t="s">
        <v>27</v>
      </c>
      <c r="B23" s="9"/>
      <c r="C23" s="9"/>
      <c r="D23" s="9"/>
      <c r="E23" s="9"/>
      <c r="F23" s="9"/>
      <c r="G23" s="9"/>
      <c r="H23" s="9"/>
      <c r="I23" s="9"/>
      <c r="J23" s="9"/>
      <c r="K23" s="9"/>
      <c r="L23" s="9"/>
      <c r="M23" s="9"/>
      <c r="N23" s="9"/>
      <c r="O23" s="9"/>
      <c r="P23" s="9"/>
      <c r="Q23" s="9"/>
    </row>
    <row r="25" spans="1:17" x14ac:dyDescent="0.3">
      <c r="A25" s="7"/>
    </row>
  </sheetData>
  <dataConsolid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Vinny27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dc:creator>
  <cp:lastModifiedBy>Maarten</cp:lastModifiedBy>
  <dcterms:created xsi:type="dcterms:W3CDTF">2015-01-07T08:18:30Z</dcterms:created>
  <dcterms:modified xsi:type="dcterms:W3CDTF">2018-06-18T06:38:03Z</dcterms:modified>
</cp:coreProperties>
</file>