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Maarten.Jansen\Desktop\"/>
    </mc:Choice>
  </mc:AlternateContent>
  <bookViews>
    <workbookView xWindow="0" yWindow="0" windowWidth="17970" windowHeight="819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" i="1"/>
  <c r="B24" i="1" s="1"/>
  <c r="B23" i="1" l="1"/>
  <c r="B25" i="1"/>
  <c r="B21" i="1"/>
  <c r="B9" i="1"/>
  <c r="B20" i="1" l="1"/>
  <c r="B19" i="1"/>
  <c r="B22" i="1" s="1"/>
</calcChain>
</file>

<file path=xl/sharedStrings.xml><?xml version="1.0" encoding="utf-8"?>
<sst xmlns="http://schemas.openxmlformats.org/spreadsheetml/2006/main" count="57" uniqueCount="46">
  <si>
    <t>I</t>
  </si>
  <si>
    <t>J</t>
  </si>
  <si>
    <t>LP</t>
  </si>
  <si>
    <t>[m]</t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</si>
  <si>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</si>
  <si>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[% * J]</t>
  </si>
  <si>
    <t>Sail Areas</t>
  </si>
  <si>
    <t>Specify main sail area</t>
  </si>
  <si>
    <r>
      <t xml:space="preserve">Total </t>
    </r>
    <r>
      <rPr>
        <i/>
        <sz val="11"/>
        <color theme="1"/>
        <rFont val="Calibri"/>
        <family val="2"/>
        <scheme val="minor"/>
      </rPr>
      <t xml:space="preserve">close-hauled </t>
    </r>
    <r>
      <rPr>
        <sz val="11"/>
        <color theme="1"/>
        <rFont val="Calibri"/>
        <family val="2"/>
        <scheme val="minor"/>
      </rPr>
      <t>sail area</t>
    </r>
  </si>
  <si>
    <t>Hull dimensions and displacement</t>
  </si>
  <si>
    <t>LWL</t>
  </si>
  <si>
    <t>[-]</t>
  </si>
  <si>
    <t>[kg]</t>
  </si>
  <si>
    <r>
      <rPr>
        <b/>
        <sz val="11"/>
        <color theme="1"/>
        <rFont val="Calibri"/>
        <family val="2"/>
        <scheme val="minor"/>
      </rPr>
      <t>OR:</t>
    </r>
    <r>
      <rPr>
        <sz val="11"/>
        <color theme="1"/>
        <rFont val="Calibri"/>
        <family val="2"/>
        <scheme val="minor"/>
      </rPr>
      <t xml:space="preserve"> Direct specification of area</t>
    </r>
  </si>
  <si>
    <t>D</t>
  </si>
  <si>
    <t>f/m</t>
  </si>
  <si>
    <t>SA/D</t>
  </si>
  <si>
    <t>SA/WS</t>
  </si>
  <si>
    <t>LOA</t>
  </si>
  <si>
    <t>BEAM</t>
  </si>
  <si>
    <t>DLR</t>
  </si>
  <si>
    <t>S#</t>
  </si>
  <si>
    <t>MCR</t>
  </si>
  <si>
    <t>Motion Comfort Ratio</t>
  </si>
  <si>
    <t>Wetted Surface</t>
  </si>
  <si>
    <t>lb/kg</t>
  </si>
  <si>
    <t>An indication of the power available to a sailboat for light air sailing when friction drag is the primary drag component and wave making drag is minimal</t>
  </si>
  <si>
    <t>An indication of power versus weight—a true power-to-weight ratio—at normal sailing speeds when drag due to displacement—the full total of friction, form, and wave making drag—is significant</t>
  </si>
  <si>
    <t>Sail area-to-displacement ratio</t>
  </si>
  <si>
    <t>Sail area-to-wetted surface ratio</t>
  </si>
  <si>
    <t>Displacement-to-length ratio</t>
  </si>
  <si>
    <t>Displacement-Length Ratio, DLR, is an indicator of drag—the higher this ratio, the slower the boat would be</t>
  </si>
  <si>
    <t>The S# is a clear delineation of sailboat performance using a convenient scale from 1.0 to 10.0, and by this we give definitive meaning to typical descriptive names. In fact, Brooks claimed that the S# is a fairly reliable predictor of PHRF or IMS rating</t>
  </si>
  <si>
    <t>The comfort ratio is based on the fact that motion comfort depends on the rapidity of the motion; the faster the motion, the more upsetting it is to our human gyroscopes</t>
  </si>
  <si>
    <r>
      <t>MCR</t>
    </r>
    <r>
      <rPr>
        <vertAlign val="subscript"/>
        <sz val="11"/>
        <color theme="1"/>
        <rFont val="Calibri"/>
        <family val="2"/>
        <scheme val="minor"/>
      </rPr>
      <t>average_HLIM</t>
    </r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</si>
  <si>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</si>
  <si>
    <t>S Number</t>
  </si>
  <si>
    <t>Greater than average comfort limit</t>
  </si>
  <si>
    <t>Lesser than average comfort limit</t>
  </si>
  <si>
    <r>
      <t>Sailboat design ratios</t>
    </r>
    <r>
      <rPr>
        <i/>
        <sz val="14"/>
        <color theme="1"/>
        <rFont val="Calibri"/>
        <family val="2"/>
        <scheme val="minor"/>
      </rPr>
      <t xml:space="preserve"> - some ratios which can be calculated from readily available data</t>
    </r>
  </si>
  <si>
    <t>Lead Sled: S# = 1 to 2
Cruiser: S# = 2 to 3
Racer-Cruiser: S# = 3 to 5
Racing Machine: S# = 5 to 10</t>
  </si>
  <si>
    <r>
      <t>MCR</t>
    </r>
    <r>
      <rPr>
        <vertAlign val="subscript"/>
        <sz val="11"/>
        <color theme="1"/>
        <rFont val="Calibri"/>
        <family val="2"/>
        <scheme val="minor"/>
      </rPr>
      <t>average_LLIM</t>
    </r>
    <r>
      <rPr>
        <sz val="11"/>
        <color theme="1"/>
        <rFont val="Calibri"/>
        <family val="2"/>
        <scheme val="minor"/>
      </rPr>
      <t xml:space="preserve"> &lt; AVERAGE &lt; MCR</t>
    </r>
    <r>
      <rPr>
        <vertAlign val="subscript"/>
        <sz val="11"/>
        <color theme="1"/>
        <rFont val="Calibri"/>
        <family val="2"/>
        <scheme val="minor"/>
      </rPr>
      <t>average_HLIM</t>
    </r>
  </si>
  <si>
    <t>Motorsailers………………………………............13 – 14
Slow auxiliary sailboats…………………............14 – 15
Average offshore cruisers………………............15 – 16
Coastal cruisers…………………........................16 – 17
Racing yachts……………………........................17 – 19
Ultra light racers, class racers, daysailers.…..…20+</t>
  </si>
  <si>
    <t>Light racing multihull…………………………..40-50
Ultra-light ocean racing boat…..……………..60-100
Very light ocean racing boat….……………..100-150
Light ocean racing boat…..……………........150-200
Light cruising auxiliary boat…..……………..200-250
Average cruising auxiliary boat….………….250-300
Moderately heavy cruising auxiliary boat….300-350
Heavy cruising auxiliary boat……………….350-400+</t>
  </si>
  <si>
    <t>Ratios and classifications</t>
  </si>
  <si>
    <t>With a 'working sail area' below a ratio of 2, the boat will need plenty of light sails. A boat with a ratio above 2.6 should be excellent in light 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</si>
</sst>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0" fillId="2" borderId="0" xfId="0" applyNumberForma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right" vertical="top"/>
    </xf>
    <xf numFmtId="164" fontId="0" fillId="3" borderId="7" xfId="0" applyNumberFormat="1" applyFill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horizontal="right" vertical="top"/>
    </xf>
    <xf numFmtId="164" fontId="0" fillId="2" borderId="2" xfId="0" applyNumberFormat="1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2" borderId="7" xfId="0" applyFill="1" applyBorder="1" applyAlignment="1">
      <alignment horizontal="center" vertical="top"/>
    </xf>
    <xf numFmtId="0" fontId="6" fillId="0" borderId="0" xfId="0" applyFont="1" applyAlignment="1">
      <alignment vertical="top"/>
    </xf>
    <xf numFmtId="2" fontId="0" fillId="2" borderId="0" xfId="0" applyNumberFormat="1" applyFill="1" applyBorder="1" applyAlignment="1">
      <alignment horizontal="center" vertical="top"/>
    </xf>
    <xf numFmtId="0" fontId="0" fillId="0" borderId="9" xfId="0" applyBorder="1" applyAlignment="1">
      <alignment horizontal="right" vertical="top"/>
    </xf>
    <xf numFmtId="0" fontId="0" fillId="0" borderId="11" xfId="0" applyBorder="1" applyAlignment="1">
      <alignment vertical="top"/>
    </xf>
    <xf numFmtId="164" fontId="0" fillId="2" borderId="10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2" xfId="0" applyBorder="1" applyAlignment="1">
      <alignment horizontal="right" vertical="top"/>
    </xf>
    <xf numFmtId="0" fontId="0" fillId="2" borderId="13" xfId="0" applyFill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horizontal="right" vertical="top"/>
    </xf>
    <xf numFmtId="0" fontId="0" fillId="2" borderId="16" xfId="0" applyFill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" fontId="5" fillId="3" borderId="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84668</xdr:colOff>
      <xdr:row>19</xdr:row>
      <xdr:rowOff>21168</xdr:rowOff>
    </xdr:from>
    <xdr:to>
      <xdr:col>5</xdr:col>
      <xdr:colOff>2975770</xdr:colOff>
      <xdr:row>19</xdr:row>
      <xdr:rowOff>539751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52EFF-049C-4637-ABFD-941B6B6788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686" t="45561" r="38472" b="46836"/>
        <a:stretch/>
      </xdr:blipFill>
      <xdr:spPr>
        <a:xfrm>
          <a:off x="8138585" y="4984751"/>
          <a:ext cx="2891102" cy="518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90" zoomScaleNormal="90" workbookViewId="0"/>
  </sheetViews>
  <sheetFormatPr defaultColWidth="8.85546875" defaultRowHeight="15" x14ac:dyDescent="0.25"/>
  <cols>
    <col min="1" max="1" width="28.7109375" style="1" customWidth="1"/>
    <col min="2" max="2" width="7.42578125" style="2" bestFit="1" customWidth="1"/>
    <col min="3" max="3" width="6.42578125" style="1" bestFit="1" customWidth="1"/>
    <col min="4" max="4" width="29.5703125" style="1" customWidth="1"/>
    <col min="5" max="5" width="43.7109375" style="1" customWidth="1"/>
    <col min="6" max="6" width="46" style="1" bestFit="1" customWidth="1"/>
    <col min="7" max="7" width="10.140625" style="1" customWidth="1"/>
    <col min="8" max="16384" width="8.85546875" style="1"/>
  </cols>
  <sheetData>
    <row r="1" spans="1:8" ht="26.25" x14ac:dyDescent="0.25">
      <c r="A1" s="14" t="s">
        <v>39</v>
      </c>
      <c r="G1" s="3" t="s">
        <v>15</v>
      </c>
      <c r="H1" s="1">
        <f>0.3048</f>
        <v>0.30480000000000002</v>
      </c>
    </row>
    <row r="2" spans="1:8" ht="15.75" thickBot="1" x14ac:dyDescent="0.3">
      <c r="G2" s="3" t="s">
        <v>25</v>
      </c>
      <c r="H2" s="1">
        <f>0.45359237</f>
        <v>0.45359237000000002</v>
      </c>
    </row>
    <row r="3" spans="1:8" ht="15.75" thickBot="1" x14ac:dyDescent="0.3">
      <c r="A3" s="41" t="s">
        <v>6</v>
      </c>
      <c r="B3" s="42"/>
      <c r="C3" s="43"/>
    </row>
    <row r="4" spans="1:8" x14ac:dyDescent="0.25">
      <c r="A4" s="10" t="s">
        <v>0</v>
      </c>
      <c r="B4" s="11">
        <v>12.5</v>
      </c>
      <c r="C4" s="12" t="s">
        <v>3</v>
      </c>
    </row>
    <row r="5" spans="1:8" x14ac:dyDescent="0.25">
      <c r="A5" s="4" t="s">
        <v>1</v>
      </c>
      <c r="B5" s="5">
        <v>3.3</v>
      </c>
      <c r="C5" s="6" t="s">
        <v>3</v>
      </c>
    </row>
    <row r="6" spans="1:8" x14ac:dyDescent="0.25">
      <c r="A6" s="23" t="s">
        <v>2</v>
      </c>
      <c r="B6" s="24">
        <v>100</v>
      </c>
      <c r="C6" s="25" t="s">
        <v>5</v>
      </c>
    </row>
    <row r="7" spans="1:8" ht="18" thickBot="1" x14ac:dyDescent="0.3">
      <c r="A7" s="26" t="s">
        <v>13</v>
      </c>
      <c r="B7" s="27"/>
      <c r="C7" s="28" t="s">
        <v>4</v>
      </c>
    </row>
    <row r="8" spans="1:8" ht="18" thickBot="1" x14ac:dyDescent="0.3">
      <c r="A8" s="16" t="s">
        <v>7</v>
      </c>
      <c r="B8" s="18">
        <v>35</v>
      </c>
      <c r="C8" s="17" t="s">
        <v>4</v>
      </c>
    </row>
    <row r="9" spans="1:8" ht="18" thickBot="1" x14ac:dyDescent="0.3">
      <c r="A9" s="7" t="s">
        <v>8</v>
      </c>
      <c r="B9" s="8">
        <f>IF(ISNUMBER(B7),B7+B8,SQRT(B4^2+B5^2)*B6*B5/100/2+B8)</f>
        <v>56.331634958436723</v>
      </c>
      <c r="C9" s="9" t="s">
        <v>4</v>
      </c>
    </row>
    <row r="10" spans="1:8" ht="15.75" thickBot="1" x14ac:dyDescent="0.3"/>
    <row r="11" spans="1:8" ht="15.75" thickBot="1" x14ac:dyDescent="0.3">
      <c r="A11" s="41" t="s">
        <v>9</v>
      </c>
      <c r="B11" s="42"/>
      <c r="C11" s="43"/>
    </row>
    <row r="12" spans="1:8" x14ac:dyDescent="0.25">
      <c r="A12" s="4" t="s">
        <v>18</v>
      </c>
      <c r="B12" s="15">
        <v>9.1999999999999993</v>
      </c>
      <c r="C12" s="6" t="s">
        <v>3</v>
      </c>
    </row>
    <row r="13" spans="1:8" x14ac:dyDescent="0.25">
      <c r="A13" s="4" t="s">
        <v>10</v>
      </c>
      <c r="B13" s="15">
        <v>8.8800000000000008</v>
      </c>
      <c r="C13" s="6" t="s">
        <v>3</v>
      </c>
    </row>
    <row r="14" spans="1:8" x14ac:dyDescent="0.25">
      <c r="A14" s="4" t="s">
        <v>19</v>
      </c>
      <c r="B14" s="15">
        <v>3.2</v>
      </c>
      <c r="C14" s="6" t="s">
        <v>3</v>
      </c>
    </row>
    <row r="15" spans="1:8" ht="17.25" x14ac:dyDescent="0.25">
      <c r="A15" s="4" t="s">
        <v>24</v>
      </c>
      <c r="B15" s="15">
        <v>22</v>
      </c>
      <c r="C15" s="6" t="s">
        <v>4</v>
      </c>
    </row>
    <row r="16" spans="1:8" ht="15.75" thickBot="1" x14ac:dyDescent="0.3">
      <c r="A16" s="7" t="s">
        <v>14</v>
      </c>
      <c r="B16" s="13">
        <v>3600</v>
      </c>
      <c r="C16" s="9" t="s">
        <v>12</v>
      </c>
    </row>
    <row r="17" spans="1:8" ht="15.75" thickBot="1" x14ac:dyDescent="0.3">
      <c r="A17" s="3"/>
      <c r="B17"/>
    </row>
    <row r="18" spans="1:8" ht="15.75" thickBot="1" x14ac:dyDescent="0.3">
      <c r="A18" s="41" t="s">
        <v>44</v>
      </c>
      <c r="B18" s="42"/>
      <c r="C18" s="42"/>
      <c r="D18" s="42"/>
      <c r="E18" s="42"/>
      <c r="F18" s="43"/>
    </row>
    <row r="19" spans="1:8" ht="90.75" thickBot="1" x14ac:dyDescent="0.3">
      <c r="A19" s="36" t="s">
        <v>16</v>
      </c>
      <c r="B19" s="37">
        <f>B9/H1^2/((B16/H2)/64)^0.6666</f>
        <v>24.390692853714619</v>
      </c>
      <c r="C19" s="29" t="s">
        <v>11</v>
      </c>
      <c r="D19" s="29" t="s">
        <v>28</v>
      </c>
      <c r="E19" s="31" t="s">
        <v>27</v>
      </c>
      <c r="F19" s="32" t="s">
        <v>42</v>
      </c>
    </row>
    <row r="20" spans="1:8" ht="89.25" customHeight="1" thickBot="1" x14ac:dyDescent="0.3">
      <c r="A20" s="36" t="s">
        <v>17</v>
      </c>
      <c r="B20" s="37">
        <f>B9/B15</f>
        <v>2.5605288617471236</v>
      </c>
      <c r="C20" s="29" t="s">
        <v>11</v>
      </c>
      <c r="D20" s="29" t="s">
        <v>29</v>
      </c>
      <c r="E20" s="31" t="s">
        <v>26</v>
      </c>
      <c r="F20" s="45" t="s">
        <v>45</v>
      </c>
      <c r="H20" s="44"/>
    </row>
    <row r="21" spans="1:8" ht="135.75" thickBot="1" x14ac:dyDescent="0.3">
      <c r="A21" s="36" t="s">
        <v>20</v>
      </c>
      <c r="B21" s="38">
        <f>B16/1000/(0.01*(B13/H1))^3</f>
        <v>145.58227153376893</v>
      </c>
      <c r="C21" s="29" t="s">
        <v>11</v>
      </c>
      <c r="D21" s="29" t="s">
        <v>30</v>
      </c>
      <c r="E21" s="31" t="s">
        <v>31</v>
      </c>
      <c r="F21" s="32" t="s">
        <v>43</v>
      </c>
    </row>
    <row r="22" spans="1:8" ht="90.75" thickBot="1" x14ac:dyDescent="0.3">
      <c r="A22" s="36" t="s">
        <v>21</v>
      </c>
      <c r="B22" s="37">
        <f>3.972*10^(-B21/526+0.691*(LOG(B19,10)-1)^0.8)</f>
        <v>4.4230033657029697</v>
      </c>
      <c r="C22" s="29" t="s">
        <v>11</v>
      </c>
      <c r="D22" s="29" t="s">
        <v>36</v>
      </c>
      <c r="E22" s="31" t="s">
        <v>32</v>
      </c>
      <c r="F22" s="33" t="s">
        <v>40</v>
      </c>
    </row>
    <row r="23" spans="1:8" ht="60" x14ac:dyDescent="0.25">
      <c r="A23" s="39" t="s">
        <v>22</v>
      </c>
      <c r="B23" s="40">
        <f>B16/H2/(0.65*(0.7*B13/H1+0.3*B12/H1)*(B14/H1)^1.333)</f>
        <v>18.050221949460301</v>
      </c>
      <c r="C23" s="30" t="s">
        <v>11</v>
      </c>
      <c r="D23" s="30" t="s">
        <v>23</v>
      </c>
      <c r="E23" s="34" t="s">
        <v>33</v>
      </c>
      <c r="F23" s="35" t="s">
        <v>41</v>
      </c>
    </row>
    <row r="24" spans="1:8" ht="18" x14ac:dyDescent="0.25">
      <c r="A24" s="4" t="s">
        <v>34</v>
      </c>
      <c r="B24" s="20">
        <f>0.835*B12/H1</f>
        <v>25.20341207349081</v>
      </c>
      <c r="C24" s="19"/>
      <c r="D24" s="19" t="s">
        <v>37</v>
      </c>
      <c r="E24" s="19"/>
      <c r="F24" s="6"/>
    </row>
    <row r="25" spans="1:8" ht="18.75" thickBot="1" x14ac:dyDescent="0.3">
      <c r="A25" s="7" t="s">
        <v>35</v>
      </c>
      <c r="B25" s="21">
        <f>0.626*B12/H1</f>
        <v>18.895013123359579</v>
      </c>
      <c r="C25" s="22"/>
      <c r="D25" s="22" t="s">
        <v>38</v>
      </c>
      <c r="E25" s="22"/>
      <c r="F25" s="9"/>
    </row>
  </sheetData>
  <mergeCells count="3">
    <mergeCell ref="A3:C3"/>
    <mergeCell ref="A11:C11"/>
    <mergeCell ref="A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</dc:creator>
  <cp:lastModifiedBy>Jansen, Maarten SGI-UPO/J/BTM</cp:lastModifiedBy>
  <dcterms:created xsi:type="dcterms:W3CDTF">2018-01-12T14:06:45Z</dcterms:created>
  <dcterms:modified xsi:type="dcterms:W3CDTF">2018-01-13T07:37:13Z</dcterms:modified>
</cp:coreProperties>
</file>