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verhoef/Dropbox/"/>
    </mc:Choice>
  </mc:AlternateContent>
  <xr:revisionPtr revIDLastSave="0" documentId="13_ncr:1_{84205971-AB02-3F41-8B5C-E4F6B71C4927}" xr6:coauthVersionLast="45" xr6:coauthVersionMax="45" xr10:uidLastSave="{00000000-0000-0000-0000-000000000000}"/>
  <bookViews>
    <workbookView xWindow="1120" yWindow="440" windowWidth="25440" windowHeight="15020" xr2:uid="{DF694A37-915A-5143-AC6D-967C225E49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 l="1"/>
  <c r="C21" i="1"/>
  <c r="C22" i="1"/>
  <c r="C23" i="1"/>
  <c r="C24" i="1"/>
  <c r="C25" i="1"/>
  <c r="J19" i="1"/>
  <c r="K19" i="1"/>
  <c r="I19" i="1"/>
  <c r="I20" i="1"/>
  <c r="J20" i="1" s="1"/>
  <c r="K20" i="1" s="1"/>
  <c r="J10" i="1"/>
  <c r="K10" i="1" s="1"/>
  <c r="E26" i="1"/>
  <c r="E25" i="1"/>
  <c r="E24" i="1"/>
  <c r="E23" i="1"/>
  <c r="E22" i="1"/>
  <c r="E21" i="1"/>
  <c r="F21" i="1" s="1"/>
  <c r="J21" i="1" s="1"/>
  <c r="F11" i="1"/>
  <c r="I11" i="1" s="1"/>
  <c r="K21" i="1" l="1"/>
  <c r="F22" i="1"/>
  <c r="I21" i="1"/>
  <c r="J11" i="1"/>
  <c r="F12" i="1"/>
  <c r="K11" i="1"/>
  <c r="K22" i="1" l="1"/>
  <c r="J22" i="1"/>
  <c r="K12" i="1"/>
  <c r="I12" i="1"/>
  <c r="J12" i="1"/>
  <c r="F13" i="1"/>
  <c r="I22" i="1"/>
  <c r="F23" i="1"/>
  <c r="K23" i="1" l="1"/>
  <c r="J23" i="1"/>
  <c r="F14" i="1"/>
  <c r="J13" i="1"/>
  <c r="K13" i="1"/>
  <c r="I13" i="1"/>
  <c r="F24" i="1"/>
  <c r="I23" i="1"/>
  <c r="K24" i="1" l="1"/>
  <c r="J24" i="1"/>
  <c r="F25" i="1"/>
  <c r="I24" i="1"/>
  <c r="F15" i="1"/>
  <c r="J14" i="1"/>
  <c r="K14" i="1"/>
  <c r="I14" i="1"/>
  <c r="J25" i="1" l="1"/>
  <c r="K25" i="1"/>
  <c r="F16" i="1"/>
  <c r="J15" i="1"/>
  <c r="K15" i="1"/>
  <c r="I15" i="1"/>
  <c r="F26" i="1"/>
  <c r="G25" i="1" s="1"/>
  <c r="I25" i="1"/>
  <c r="K26" i="1" l="1"/>
  <c r="J26" i="1"/>
  <c r="J27" i="1" s="1"/>
  <c r="G26" i="1"/>
  <c r="G21" i="1"/>
  <c r="G22" i="1"/>
  <c r="G23" i="1"/>
  <c r="G24" i="1"/>
  <c r="G16" i="1"/>
  <c r="K16" i="1"/>
  <c r="K17" i="1" s="1"/>
  <c r="G11" i="1"/>
  <c r="G12" i="1"/>
  <c r="G13" i="1"/>
  <c r="G14" i="1"/>
  <c r="G15" i="1"/>
  <c r="I26" i="1"/>
  <c r="I27" i="1" s="1"/>
  <c r="K27" i="1"/>
  <c r="I16" i="1"/>
  <c r="I17" i="1" s="1"/>
  <c r="J16" i="1"/>
  <c r="J17" i="1" s="1"/>
</calcChain>
</file>

<file path=xl/sharedStrings.xml><?xml version="1.0" encoding="utf-8"?>
<sst xmlns="http://schemas.openxmlformats.org/spreadsheetml/2006/main" count="45" uniqueCount="30">
  <si>
    <t>Start</t>
  </si>
  <si>
    <t>Baan 1</t>
  </si>
  <si>
    <t>Baan 1 omgedraaid</t>
  </si>
  <si>
    <t>Kt27-Kr2</t>
  </si>
  <si>
    <t>EV1</t>
  </si>
  <si>
    <t>O11-Z2</t>
  </si>
  <si>
    <t>Zeelandbrug</t>
  </si>
  <si>
    <t>Zandkreek</t>
  </si>
  <si>
    <t>Lodijkse Gat</t>
  </si>
  <si>
    <t>TG3</t>
  </si>
  <si>
    <t>LG10</t>
  </si>
  <si>
    <t>Tholense gat</t>
  </si>
  <si>
    <t>BV24</t>
  </si>
  <si>
    <t>Brabants Vaarwater</t>
  </si>
  <si>
    <t>Krabbenkreek</t>
  </si>
  <si>
    <t>Finish</t>
  </si>
  <si>
    <t>cumulatief</t>
  </si>
  <si>
    <t>ZF Onderlinge zuid 8/8/2020</t>
  </si>
  <si>
    <t>Baan 1 gebruiken bij zuidelijke een oostelijke windrichtingen</t>
  </si>
  <si>
    <t>Hoogwater</t>
  </si>
  <si>
    <t>Laagwater</t>
  </si>
  <si>
    <t>Cursief is afgaand tij</t>
  </si>
  <si>
    <t>Zeilersforum prestatietocht Oostelijk deel Oosterschelde</t>
  </si>
  <si>
    <t>gem snelh Knopen:</t>
  </si>
  <si>
    <t>Bruto vaartijd</t>
  </si>
  <si>
    <t>Lengte rak NM</t>
  </si>
  <si>
    <t>lengte rak NM</t>
  </si>
  <si>
    <t>Baan 1 omgedraaid bij noordelijke en westelijke windrichtingen</t>
  </si>
  <si>
    <t>Verplicht uitluisteren kanaal 68, (post Wemeldinge)</t>
  </si>
  <si>
    <t>Opkruisen in de Witte Tonnen Vlije en het Brabants Vaarwater is verboden.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</si>
</sst>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20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2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164" fontId="0" fillId="0" borderId="0" xfId="0" applyNumberFormat="1" applyBorder="1" applyAlignment="1">
      <alignment horizontal="center"/>
    </xf>
    <xf numFmtId="0" fontId="0" fillId="0" borderId="6" xfId="0" applyBorder="1"/>
    <xf numFmtId="164" fontId="0" fillId="0" borderId="7" xfId="0" applyNumberFormat="1" applyBorder="1" applyAlignment="1">
      <alignment horizontal="center"/>
    </xf>
    <xf numFmtId="0" fontId="0" fillId="0" borderId="11" xfId="0" applyBorder="1"/>
    <xf numFmtId="0" fontId="2" fillId="0" borderId="1" xfId="0" applyFont="1" applyBorder="1"/>
    <xf numFmtId="0" fontId="0" fillId="0" borderId="2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7" xfId="0" applyBorder="1"/>
    <xf numFmtId="0" fontId="0" fillId="0" borderId="3" xfId="0" applyBorder="1"/>
    <xf numFmtId="0" fontId="0" fillId="0" borderId="7" xfId="0" applyBorder="1" applyAlignment="1">
      <alignment horizontal="center"/>
    </xf>
    <xf numFmtId="0" fontId="5" fillId="0" borderId="0" xfId="0" applyFont="1"/>
    <xf numFmtId="0" fontId="0" fillId="0" borderId="12" xfId="0" applyBorder="1"/>
    <xf numFmtId="0" fontId="0" fillId="0" borderId="5" xfId="0" applyBorder="1"/>
    <xf numFmtId="0" fontId="0" fillId="0" borderId="8" xfId="0" applyBorder="1"/>
    <xf numFmtId="0" fontId="0" fillId="0" borderId="5" xfId="0" applyBorder="1" applyAlignment="1">
      <alignment horizontal="center"/>
    </xf>
    <xf numFmtId="9" fontId="0" fillId="0" borderId="5" xfId="1" applyFont="1" applyBorder="1" applyAlignment="1">
      <alignment horizontal="center"/>
    </xf>
    <xf numFmtId="0" fontId="0" fillId="0" borderId="8" xfId="0" applyBorder="1" applyAlignment="1">
      <alignment horizontal="center"/>
    </xf>
    <xf numFmtId="9" fontId="0" fillId="0" borderId="8" xfId="1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6" fillId="0" borderId="9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86144-2A1E-3C4E-9237-F20CDE4D2502}">
  <dimension ref="A1:L27"/>
  <sheetViews>
    <sheetView tabSelected="1" workbookViewId="0">
      <selection activeCell="E28" sqref="E28"/>
    </sheetView>
  </sheetViews>
  <sheetFormatPr baseColWidth="10" defaultRowHeight="16" x14ac:dyDescent="0.2"/>
  <cols>
    <col min="5" max="5" width="13.6640625" customWidth="1"/>
    <col min="8" max="8" width="19" customWidth="1"/>
  </cols>
  <sheetData>
    <row r="1" spans="1:12" ht="21" x14ac:dyDescent="0.25">
      <c r="A1" s="3" t="s">
        <v>17</v>
      </c>
    </row>
    <row r="3" spans="1:12" ht="19" x14ac:dyDescent="0.25">
      <c r="A3" s="27" t="s">
        <v>22</v>
      </c>
    </row>
    <row r="4" spans="1:12" x14ac:dyDescent="0.2">
      <c r="A4" s="2"/>
    </row>
    <row r="5" spans="1:12" x14ac:dyDescent="0.2">
      <c r="A5" s="2" t="s">
        <v>19</v>
      </c>
      <c r="B5" s="1">
        <v>0.30486111111111108</v>
      </c>
      <c r="C5" s="1">
        <v>0.80902777777777779</v>
      </c>
      <c r="E5" t="s">
        <v>28</v>
      </c>
      <c r="F5" s="4"/>
      <c r="G5" s="4"/>
    </row>
    <row r="6" spans="1:12" x14ac:dyDescent="0.2">
      <c r="A6" s="2" t="s">
        <v>20</v>
      </c>
      <c r="B6" s="1">
        <v>0.5493055555555556</v>
      </c>
      <c r="E6" t="s">
        <v>29</v>
      </c>
    </row>
    <row r="7" spans="1:12" x14ac:dyDescent="0.2">
      <c r="A7" s="2"/>
    </row>
    <row r="8" spans="1:12" x14ac:dyDescent="0.2">
      <c r="A8" s="20" t="s">
        <v>1</v>
      </c>
      <c r="B8" s="21"/>
      <c r="C8" s="21" t="s">
        <v>18</v>
      </c>
      <c r="D8" s="21"/>
      <c r="E8" s="21"/>
      <c r="F8" s="21"/>
      <c r="G8" s="25"/>
      <c r="H8" s="21"/>
      <c r="I8" s="21"/>
      <c r="J8" s="21"/>
      <c r="K8" s="25"/>
    </row>
    <row r="9" spans="1:12" x14ac:dyDescent="0.2">
      <c r="A9" s="15"/>
      <c r="B9" s="22"/>
      <c r="C9" s="22"/>
      <c r="D9" s="22"/>
      <c r="E9" s="23" t="s">
        <v>26</v>
      </c>
      <c r="F9" s="23" t="s">
        <v>16</v>
      </c>
      <c r="G9" s="31"/>
      <c r="H9" s="21" t="s">
        <v>23</v>
      </c>
      <c r="I9" s="37">
        <v>5</v>
      </c>
      <c r="J9" s="38">
        <v>4.5</v>
      </c>
      <c r="K9" s="37">
        <v>4</v>
      </c>
    </row>
    <row r="10" spans="1:12" x14ac:dyDescent="0.2">
      <c r="A10" s="35" t="s">
        <v>0</v>
      </c>
      <c r="B10" s="36" t="s">
        <v>3</v>
      </c>
      <c r="C10" s="22" t="s">
        <v>14</v>
      </c>
      <c r="D10" s="22"/>
      <c r="E10" s="23"/>
      <c r="F10" s="23"/>
      <c r="G10" s="31"/>
      <c r="H10" s="21"/>
      <c r="I10" s="8">
        <v>0.375</v>
      </c>
      <c r="J10" s="5">
        <f>I10</f>
        <v>0.375</v>
      </c>
      <c r="K10" s="8">
        <f>J10</f>
        <v>0.375</v>
      </c>
      <c r="L10" s="4" t="s">
        <v>21</v>
      </c>
    </row>
    <row r="11" spans="1:12" x14ac:dyDescent="0.2">
      <c r="A11" s="15"/>
      <c r="B11" s="22" t="s">
        <v>4</v>
      </c>
      <c r="C11" s="22" t="s">
        <v>6</v>
      </c>
      <c r="D11" s="22"/>
      <c r="E11" s="23">
        <v>6.7</v>
      </c>
      <c r="F11" s="23">
        <f>F10+E11</f>
        <v>6.7</v>
      </c>
      <c r="G11" s="32">
        <f>F11/$F$16</f>
        <v>0.18457300275482097</v>
      </c>
      <c r="H11" s="22"/>
      <c r="I11" s="9">
        <f t="shared" ref="I11:I16" si="0">(F11/$I$9)/24+$I$10</f>
        <v>0.43083333333333335</v>
      </c>
      <c r="J11" s="6">
        <f>(F11/$J$9)/24+$I$10</f>
        <v>0.43703703703703706</v>
      </c>
      <c r="K11" s="9">
        <f>(F11/$K$9)/24+$I$10</f>
        <v>0.4447916666666667</v>
      </c>
    </row>
    <row r="12" spans="1:12" x14ac:dyDescent="0.2">
      <c r="A12" s="15"/>
      <c r="B12" s="22" t="s">
        <v>5</v>
      </c>
      <c r="C12" s="22" t="s">
        <v>7</v>
      </c>
      <c r="D12" s="22"/>
      <c r="E12" s="23">
        <v>4.0999999999999996</v>
      </c>
      <c r="F12" s="23">
        <f t="shared" ref="F12:F16" si="1">F11+E12</f>
        <v>10.8</v>
      </c>
      <c r="G12" s="32">
        <f t="shared" ref="G12:G16" si="2">F12/$F$16</f>
        <v>0.29752066115702486</v>
      </c>
      <c r="H12" s="22"/>
      <c r="I12" s="9">
        <f t="shared" si="0"/>
        <v>0.46500000000000002</v>
      </c>
      <c r="J12" s="6">
        <f t="shared" ref="J12:J16" si="3">(F12/$J$9)/24+$I$10</f>
        <v>0.47500000000000003</v>
      </c>
      <c r="K12" s="9">
        <f t="shared" ref="K12:K15" si="4">(F12/$K$9)/24+$I$10</f>
        <v>0.48749999999999999</v>
      </c>
    </row>
    <row r="13" spans="1:12" x14ac:dyDescent="0.2">
      <c r="A13" s="15"/>
      <c r="B13" s="22" t="s">
        <v>10</v>
      </c>
      <c r="C13" s="22" t="s">
        <v>8</v>
      </c>
      <c r="D13" s="22"/>
      <c r="E13" s="23">
        <v>9.5</v>
      </c>
      <c r="F13" s="23">
        <f t="shared" si="1"/>
        <v>20.3</v>
      </c>
      <c r="G13" s="32">
        <f t="shared" si="2"/>
        <v>0.55922865013774115</v>
      </c>
      <c r="H13" s="22"/>
      <c r="I13" s="9">
        <f t="shared" si="0"/>
        <v>0.54416666666666669</v>
      </c>
      <c r="J13" s="16">
        <f t="shared" si="3"/>
        <v>0.562962962962963</v>
      </c>
      <c r="K13" s="10">
        <f t="shared" si="4"/>
        <v>0.5864583333333333</v>
      </c>
    </row>
    <row r="14" spans="1:12" x14ac:dyDescent="0.2">
      <c r="A14" s="15"/>
      <c r="B14" s="22" t="s">
        <v>9</v>
      </c>
      <c r="C14" s="22" t="s">
        <v>11</v>
      </c>
      <c r="D14" s="22"/>
      <c r="E14" s="23">
        <v>1.9</v>
      </c>
      <c r="F14" s="23">
        <f t="shared" si="1"/>
        <v>22.2</v>
      </c>
      <c r="G14" s="32">
        <f t="shared" si="2"/>
        <v>0.61157024793388437</v>
      </c>
      <c r="H14" s="22"/>
      <c r="I14" s="10">
        <f t="shared" si="0"/>
        <v>0.55999999999999994</v>
      </c>
      <c r="J14" s="16">
        <f t="shared" si="3"/>
        <v>0.5805555555555556</v>
      </c>
      <c r="K14" s="10">
        <f t="shared" si="4"/>
        <v>0.60624999999999996</v>
      </c>
    </row>
    <row r="15" spans="1:12" x14ac:dyDescent="0.2">
      <c r="A15" s="15"/>
      <c r="B15" s="22" t="s">
        <v>12</v>
      </c>
      <c r="C15" s="22" t="s">
        <v>13</v>
      </c>
      <c r="D15" s="22"/>
      <c r="E15" s="23">
        <v>5.8</v>
      </c>
      <c r="F15" s="23">
        <f t="shared" si="1"/>
        <v>28</v>
      </c>
      <c r="G15" s="32">
        <f t="shared" si="2"/>
        <v>0.77134986225895319</v>
      </c>
      <c r="H15" s="22"/>
      <c r="I15" s="10">
        <f t="shared" si="0"/>
        <v>0.60833333333333328</v>
      </c>
      <c r="J15" s="16">
        <f t="shared" si="3"/>
        <v>0.6342592592592593</v>
      </c>
      <c r="K15" s="10">
        <f t="shared" si="4"/>
        <v>0.66666666666666674</v>
      </c>
    </row>
    <row r="16" spans="1:12" x14ac:dyDescent="0.2">
      <c r="A16" s="15" t="s">
        <v>15</v>
      </c>
      <c r="B16" s="22" t="s">
        <v>3</v>
      </c>
      <c r="C16" s="22" t="s">
        <v>14</v>
      </c>
      <c r="D16" s="22"/>
      <c r="E16" s="23">
        <v>8.3000000000000007</v>
      </c>
      <c r="F16" s="23">
        <f t="shared" si="1"/>
        <v>36.299999999999997</v>
      </c>
      <c r="G16" s="32">
        <f t="shared" si="2"/>
        <v>1</v>
      </c>
      <c r="H16" s="24"/>
      <c r="I16" s="11">
        <f t="shared" si="0"/>
        <v>0.67749999999999999</v>
      </c>
      <c r="J16" s="18">
        <f t="shared" si="3"/>
        <v>0.71111111111111103</v>
      </c>
      <c r="K16" s="11">
        <f>(F16/$K$9)/24+$I$10</f>
        <v>0.75312500000000004</v>
      </c>
    </row>
    <row r="17" spans="1:11" x14ac:dyDescent="0.2">
      <c r="A17" s="17"/>
      <c r="B17" s="24"/>
      <c r="C17" s="24"/>
      <c r="D17" s="24"/>
      <c r="E17" s="26"/>
      <c r="F17" s="26"/>
      <c r="G17" s="33"/>
      <c r="H17" s="24" t="s">
        <v>24</v>
      </c>
      <c r="I17" s="11">
        <f>I16-I10</f>
        <v>0.30249999999999999</v>
      </c>
      <c r="J17" s="18">
        <f t="shared" ref="J17:K17" si="5">J16-J10</f>
        <v>0.33611111111111103</v>
      </c>
      <c r="K17" s="11">
        <f t="shared" si="5"/>
        <v>0.37812500000000004</v>
      </c>
    </row>
    <row r="18" spans="1:11" x14ac:dyDescent="0.2">
      <c r="A18" s="20" t="s">
        <v>2</v>
      </c>
      <c r="B18" s="21"/>
      <c r="C18" s="21" t="s">
        <v>27</v>
      </c>
      <c r="D18" s="22"/>
      <c r="E18" s="13"/>
      <c r="F18" s="13"/>
      <c r="G18" s="14"/>
      <c r="H18" s="21"/>
      <c r="I18" s="13"/>
      <c r="J18" s="13"/>
      <c r="K18" s="14"/>
    </row>
    <row r="19" spans="1:11" x14ac:dyDescent="0.2">
      <c r="A19" s="15"/>
      <c r="B19" s="22"/>
      <c r="C19" s="22"/>
      <c r="D19" s="22"/>
      <c r="E19" s="23" t="s">
        <v>25</v>
      </c>
      <c r="F19" s="23" t="s">
        <v>16</v>
      </c>
      <c r="G19" s="31"/>
      <c r="H19" s="28" t="s">
        <v>23</v>
      </c>
      <c r="I19" s="7">
        <f>I9</f>
        <v>5</v>
      </c>
      <c r="J19" s="7">
        <f t="shared" ref="J19:K19" si="6">J9</f>
        <v>4.5</v>
      </c>
      <c r="K19" s="7">
        <f t="shared" si="6"/>
        <v>4</v>
      </c>
    </row>
    <row r="20" spans="1:11" x14ac:dyDescent="0.2">
      <c r="A20" s="35" t="s">
        <v>0</v>
      </c>
      <c r="B20" s="36" t="s">
        <v>3</v>
      </c>
      <c r="C20" s="22" t="str">
        <f>C16</f>
        <v>Krabbenkreek</v>
      </c>
      <c r="D20" s="22"/>
      <c r="E20" s="23"/>
      <c r="F20" s="23"/>
      <c r="G20" s="31"/>
      <c r="H20" s="29"/>
      <c r="I20" s="8">
        <f>I10</f>
        <v>0.375</v>
      </c>
      <c r="J20" s="8">
        <f>I20</f>
        <v>0.375</v>
      </c>
      <c r="K20" s="8">
        <f>J20</f>
        <v>0.375</v>
      </c>
    </row>
    <row r="21" spans="1:11" x14ac:dyDescent="0.2">
      <c r="A21" s="15"/>
      <c r="B21" s="22" t="s">
        <v>12</v>
      </c>
      <c r="C21" s="22" t="str">
        <f>C15</f>
        <v>Brabants Vaarwater</v>
      </c>
      <c r="D21" s="22"/>
      <c r="E21" s="23">
        <f>E16</f>
        <v>8.3000000000000007</v>
      </c>
      <c r="F21" s="23">
        <f>F20+E21</f>
        <v>8.3000000000000007</v>
      </c>
      <c r="G21" s="32">
        <f>F21/$F$26</f>
        <v>0.22865013774104684</v>
      </c>
      <c r="H21" s="29"/>
      <c r="I21" s="9">
        <f>(F21/$I$9)/24+$I$10</f>
        <v>0.44416666666666665</v>
      </c>
      <c r="J21" s="9">
        <f>(F21/$J$9)/24+$I$10</f>
        <v>0.45185185185185184</v>
      </c>
      <c r="K21" s="10">
        <f t="shared" ref="K21:K24" si="7">(F21/$K$9)/24+$I$10</f>
        <v>0.46145833333333336</v>
      </c>
    </row>
    <row r="22" spans="1:11" x14ac:dyDescent="0.2">
      <c r="A22" s="15"/>
      <c r="B22" s="22" t="s">
        <v>9</v>
      </c>
      <c r="C22" s="22" t="str">
        <f>C14</f>
        <v>Tholense gat</v>
      </c>
      <c r="D22" s="22"/>
      <c r="E22" s="23">
        <f>E15</f>
        <v>5.8</v>
      </c>
      <c r="F22" s="23">
        <f t="shared" ref="F22:F26" si="8">F21+E22</f>
        <v>14.100000000000001</v>
      </c>
      <c r="G22" s="32">
        <f t="shared" ref="G22:G26" si="9">F22/$F$26</f>
        <v>0.38842975206611569</v>
      </c>
      <c r="H22" s="29"/>
      <c r="I22" s="9">
        <f t="shared" ref="I22:I26" si="10">(F22/$I$9)/24+$I$10</f>
        <v>0.49249999999999999</v>
      </c>
      <c r="J22" s="9">
        <f t="shared" ref="J22:J26" si="11">(F22/$J$9)/24+$I$10</f>
        <v>0.50555555555555554</v>
      </c>
      <c r="K22" s="9">
        <f t="shared" si="7"/>
        <v>0.52187499999999998</v>
      </c>
    </row>
    <row r="23" spans="1:11" x14ac:dyDescent="0.2">
      <c r="A23" s="15"/>
      <c r="B23" s="22" t="s">
        <v>10</v>
      </c>
      <c r="C23" s="22" t="str">
        <f>C13</f>
        <v>Lodijkse Gat</v>
      </c>
      <c r="D23" s="22"/>
      <c r="E23" s="23">
        <f>E14</f>
        <v>1.9</v>
      </c>
      <c r="F23" s="23">
        <f t="shared" si="8"/>
        <v>16</v>
      </c>
      <c r="G23" s="32">
        <f t="shared" si="9"/>
        <v>0.44077134986225891</v>
      </c>
      <c r="H23" s="29"/>
      <c r="I23" s="9">
        <f t="shared" si="10"/>
        <v>0.5083333333333333</v>
      </c>
      <c r="J23" s="9">
        <f t="shared" si="11"/>
        <v>0.52314814814814814</v>
      </c>
      <c r="K23" s="10">
        <f t="shared" si="7"/>
        <v>0.54166666666666663</v>
      </c>
    </row>
    <row r="24" spans="1:11" x14ac:dyDescent="0.2">
      <c r="A24" s="15"/>
      <c r="B24" s="22" t="s">
        <v>5</v>
      </c>
      <c r="C24" s="22" t="str">
        <f>C12</f>
        <v>Zandkreek</v>
      </c>
      <c r="D24" s="22"/>
      <c r="E24" s="23">
        <f>E13</f>
        <v>9.5</v>
      </c>
      <c r="F24" s="23">
        <f t="shared" si="8"/>
        <v>25.5</v>
      </c>
      <c r="G24" s="32">
        <f t="shared" si="9"/>
        <v>0.70247933884297509</v>
      </c>
      <c r="H24" s="29"/>
      <c r="I24" s="10">
        <f t="shared" si="10"/>
        <v>0.58750000000000002</v>
      </c>
      <c r="J24" s="9">
        <f t="shared" si="11"/>
        <v>0.61111111111111116</v>
      </c>
      <c r="K24" s="10">
        <f t="shared" si="7"/>
        <v>0.640625</v>
      </c>
    </row>
    <row r="25" spans="1:11" x14ac:dyDescent="0.2">
      <c r="A25" s="15"/>
      <c r="B25" s="22" t="s">
        <v>4</v>
      </c>
      <c r="C25" s="22" t="str">
        <f>C11</f>
        <v>Zeelandbrug</v>
      </c>
      <c r="D25" s="22"/>
      <c r="E25" s="23">
        <f>E12</f>
        <v>4.0999999999999996</v>
      </c>
      <c r="F25" s="23">
        <f t="shared" si="8"/>
        <v>29.6</v>
      </c>
      <c r="G25" s="32">
        <f t="shared" si="9"/>
        <v>0.81542699724517897</v>
      </c>
      <c r="H25" s="29"/>
      <c r="I25" s="10">
        <f t="shared" si="10"/>
        <v>0.6216666666666667</v>
      </c>
      <c r="J25" s="9">
        <f t="shared" si="11"/>
        <v>0.64907407407407414</v>
      </c>
      <c r="K25" s="10">
        <f>(F25/$K$9)/24+$I$10</f>
        <v>0.68333333333333335</v>
      </c>
    </row>
    <row r="26" spans="1:11" x14ac:dyDescent="0.2">
      <c r="A26" s="17" t="s">
        <v>15</v>
      </c>
      <c r="B26" s="24" t="s">
        <v>3</v>
      </c>
      <c r="C26" s="24" t="s">
        <v>14</v>
      </c>
      <c r="D26" s="24"/>
      <c r="E26" s="26">
        <f>E11</f>
        <v>6.7</v>
      </c>
      <c r="F26" s="26">
        <f t="shared" si="8"/>
        <v>36.300000000000004</v>
      </c>
      <c r="G26" s="34">
        <f t="shared" si="9"/>
        <v>1</v>
      </c>
      <c r="H26" s="30"/>
      <c r="I26" s="11">
        <f t="shared" si="10"/>
        <v>0.67749999999999999</v>
      </c>
      <c r="J26" s="12">
        <f t="shared" si="11"/>
        <v>0.71111111111111125</v>
      </c>
      <c r="K26" s="11">
        <f>(F26/$K$9)/24+$I$10</f>
        <v>0.75312500000000004</v>
      </c>
    </row>
    <row r="27" spans="1:11" x14ac:dyDescent="0.2">
      <c r="A27" s="17"/>
      <c r="B27" s="24"/>
      <c r="C27" s="24"/>
      <c r="D27" s="24"/>
      <c r="E27" s="24"/>
      <c r="F27" s="24"/>
      <c r="G27" s="24"/>
      <c r="H27" s="19" t="s">
        <v>24</v>
      </c>
      <c r="I27" s="11">
        <f>I26-I20</f>
        <v>0.30249999999999999</v>
      </c>
      <c r="J27" s="11">
        <f t="shared" ref="J27:K27" si="12">J26-J20</f>
        <v>0.33611111111111125</v>
      </c>
      <c r="K27" s="11">
        <f t="shared" si="12"/>
        <v>0.37812500000000004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cees verhoef</dc:creator>
  <cp:lastModifiedBy>cees verhoef</cp:lastModifiedBy>
  <dcterms:created xsi:type="dcterms:W3CDTF">2020-07-24T10:56:47Z</dcterms:created>
  <dcterms:modified xsi:type="dcterms:W3CDTF">2020-07-24T15:32:01Z</dcterms:modified>
</cp:coreProperties>
</file>