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erhoef/Dropbox/"/>
    </mc:Choice>
  </mc:AlternateContent>
  <xr:revisionPtr revIDLastSave="0" documentId="13_ncr:1_{D20BE143-BCC3-4941-AAF4-CC965EE49589}" xr6:coauthVersionLast="45" xr6:coauthVersionMax="45" xr10:uidLastSave="{00000000-0000-0000-0000-000000000000}"/>
  <bookViews>
    <workbookView xWindow="1880" yWindow="440" windowWidth="25440" windowHeight="15020" xr2:uid="{DF694A37-915A-5143-AC6D-967C225E4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I30" i="1"/>
  <c r="J30" i="1"/>
  <c r="I31" i="1"/>
  <c r="J31" i="1" s="1"/>
  <c r="K31" i="1" s="1"/>
  <c r="I32" i="1"/>
  <c r="E37" i="1"/>
  <c r="E36" i="1"/>
  <c r="E35" i="1"/>
  <c r="E34" i="1"/>
  <c r="F32" i="1"/>
  <c r="G32" i="1" s="1"/>
  <c r="J32" i="1" l="1"/>
  <c r="F33" i="1"/>
  <c r="K32" i="1"/>
  <c r="C20" i="1"/>
  <c r="C21" i="1"/>
  <c r="C22" i="1"/>
  <c r="C23" i="1"/>
  <c r="C24" i="1"/>
  <c r="C25" i="1"/>
  <c r="J19" i="1"/>
  <c r="K19" i="1"/>
  <c r="I19" i="1"/>
  <c r="I20" i="1"/>
  <c r="J20" i="1" s="1"/>
  <c r="K20" i="1" s="1"/>
  <c r="J10" i="1"/>
  <c r="K10" i="1" s="1"/>
  <c r="E26" i="1"/>
  <c r="E25" i="1"/>
  <c r="E24" i="1"/>
  <c r="E23" i="1"/>
  <c r="E22" i="1"/>
  <c r="E21" i="1"/>
  <c r="F21" i="1" s="1"/>
  <c r="J21" i="1" s="1"/>
  <c r="F11" i="1"/>
  <c r="I11" i="1" s="1"/>
  <c r="I33" i="1" l="1"/>
  <c r="G33" i="1"/>
  <c r="K33" i="1"/>
  <c r="F34" i="1"/>
  <c r="J33" i="1"/>
  <c r="K21" i="1"/>
  <c r="F22" i="1"/>
  <c r="I21" i="1"/>
  <c r="J11" i="1"/>
  <c r="F12" i="1"/>
  <c r="K11" i="1"/>
  <c r="F35" i="1" l="1"/>
  <c r="J34" i="1"/>
  <c r="I34" i="1"/>
  <c r="G34" i="1"/>
  <c r="K34" i="1"/>
  <c r="K22" i="1"/>
  <c r="J22" i="1"/>
  <c r="K12" i="1"/>
  <c r="I12" i="1"/>
  <c r="J12" i="1"/>
  <c r="F13" i="1"/>
  <c r="I22" i="1"/>
  <c r="F23" i="1"/>
  <c r="K35" i="1" l="1"/>
  <c r="F36" i="1"/>
  <c r="J35" i="1"/>
  <c r="I35" i="1"/>
  <c r="G35" i="1"/>
  <c r="K23" i="1"/>
  <c r="J23" i="1"/>
  <c r="F14" i="1"/>
  <c r="J13" i="1"/>
  <c r="K13" i="1"/>
  <c r="I13" i="1"/>
  <c r="F24" i="1"/>
  <c r="I23" i="1"/>
  <c r="G36" i="1" l="1"/>
  <c r="K36" i="1"/>
  <c r="J36" i="1"/>
  <c r="F37" i="1"/>
  <c r="I36" i="1"/>
  <c r="K24" i="1"/>
  <c r="J24" i="1"/>
  <c r="F25" i="1"/>
  <c r="I24" i="1"/>
  <c r="F15" i="1"/>
  <c r="J14" i="1"/>
  <c r="K14" i="1"/>
  <c r="I14" i="1"/>
  <c r="J37" i="1" l="1"/>
  <c r="J38" i="1" s="1"/>
  <c r="I37" i="1"/>
  <c r="I38" i="1" s="1"/>
  <c r="G37" i="1"/>
  <c r="K37" i="1"/>
  <c r="K38" i="1" s="1"/>
  <c r="J25" i="1"/>
  <c r="K25" i="1"/>
  <c r="F16" i="1"/>
  <c r="J15" i="1"/>
  <c r="K15" i="1"/>
  <c r="I15" i="1"/>
  <c r="F26" i="1"/>
  <c r="G25" i="1" s="1"/>
  <c r="I25" i="1"/>
  <c r="K26" i="1" l="1"/>
  <c r="J26" i="1"/>
  <c r="J27" i="1" s="1"/>
  <c r="G26" i="1"/>
  <c r="G21" i="1"/>
  <c r="G22" i="1"/>
  <c r="G23" i="1"/>
  <c r="G24" i="1"/>
  <c r="G16" i="1"/>
  <c r="K16" i="1"/>
  <c r="K17" i="1" s="1"/>
  <c r="G11" i="1"/>
  <c r="G12" i="1"/>
  <c r="G13" i="1"/>
  <c r="G14" i="1"/>
  <c r="G15" i="1"/>
  <c r="I26" i="1"/>
  <c r="I27" i="1" s="1"/>
  <c r="K27" i="1"/>
  <c r="I16" i="1"/>
  <c r="I17" i="1" s="1"/>
  <c r="J16" i="1"/>
  <c r="J17" i="1" s="1"/>
</calcChain>
</file>

<file path=xl/sharedStrings.xml><?xml version="1.0" encoding="utf-8"?>
<sst xmlns="http://schemas.openxmlformats.org/spreadsheetml/2006/main" count="67" uniqueCount="43">
  <si>
    <t>Start</t>
  </si>
  <si>
    <t>Kt27-Kr2</t>
  </si>
  <si>
    <t>EV1</t>
  </si>
  <si>
    <t>O11-Z2</t>
  </si>
  <si>
    <t>Zeelandbrug</t>
  </si>
  <si>
    <t>Zandkreek</t>
  </si>
  <si>
    <t>Lodijkse Gat</t>
  </si>
  <si>
    <t>TG3</t>
  </si>
  <si>
    <t>LG10</t>
  </si>
  <si>
    <t>Tholense gat</t>
  </si>
  <si>
    <t>BV24</t>
  </si>
  <si>
    <t>Brabants Vaarwater</t>
  </si>
  <si>
    <t>Krabbenkreek</t>
  </si>
  <si>
    <t>Finish</t>
  </si>
  <si>
    <t>cumulatief</t>
  </si>
  <si>
    <t>ZF Onderlinge zuid 8/8/2020</t>
  </si>
  <si>
    <t>Baan 1 gebruiken bij zuidelijke een oostelijke windrichtingen</t>
  </si>
  <si>
    <t>Hoogwater</t>
  </si>
  <si>
    <t>Laagwater</t>
  </si>
  <si>
    <t>Cursief is afgaand tij</t>
  </si>
  <si>
    <t>Zeilersforum prestatietocht Oostelijk deel Oosterschelde</t>
  </si>
  <si>
    <t>gem snelh Knopen:</t>
  </si>
  <si>
    <t>Bruto vaartijd</t>
  </si>
  <si>
    <t>Lengte rak NM</t>
  </si>
  <si>
    <t>lengte rak NM</t>
  </si>
  <si>
    <t>Baan 1 omgedraaid bij noordelijke en westelijke windrichtingen</t>
  </si>
  <si>
    <t>Verplicht uitluisteren kanaal 68, (post Wemeldinge)</t>
  </si>
  <si>
    <t>Opkruisen in de Witte Tonnen Vlije en het Brabants Vaarwater is verboden.</t>
  </si>
  <si>
    <t>Oost Baan 1</t>
  </si>
  <si>
    <t>Oost Baan 1 omgedraaid</t>
  </si>
  <si>
    <t xml:space="preserve">West Baan </t>
  </si>
  <si>
    <t>Baan 3 ivm weinig wind.</t>
  </si>
  <si>
    <t>OZ1</t>
  </si>
  <si>
    <t>svc11</t>
  </si>
  <si>
    <t>Colijnsplaat</t>
  </si>
  <si>
    <t>R20</t>
  </si>
  <si>
    <t>Roompot</t>
  </si>
  <si>
    <t>R30a-GvR1</t>
  </si>
  <si>
    <t>z.roggeplaat</t>
  </si>
  <si>
    <t>GVR11</t>
  </si>
  <si>
    <t>H18</t>
  </si>
  <si>
    <t>Roggepraat west</t>
  </si>
  <si>
    <t>Burghsluis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</si>
</sst>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2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1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5" fillId="0" borderId="0" xfId="0" applyFont="1"/>
    <xf numFmtId="0" fontId="0" fillId="0" borderId="12" xfId="0" applyBorder="1"/>
    <xf numFmtId="0" fontId="0" fillId="0" borderId="5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Fill="1" applyBorder="1"/>
    <xf numFmtId="164" fontId="0" fillId="0" borderId="1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6144-2A1E-3C4E-9237-F20CDE4D2502}">
  <dimension ref="A1:L38"/>
  <sheetViews>
    <sheetView tabSelected="1" topLeftCell="A10" workbookViewId="0">
      <selection activeCell="J33" sqref="J33"/>
    </sheetView>
  </sheetViews>
  <sheetFormatPr baseColWidth="10" defaultRowHeight="16" x14ac:dyDescent="0.2"/>
  <cols>
    <col min="5" max="5" width="13.6640625" customWidth="1"/>
    <col min="8" max="8" width="19" customWidth="1"/>
  </cols>
  <sheetData>
    <row r="1" spans="1:12" ht="21" x14ac:dyDescent="0.25">
      <c r="A1" s="3" t="s">
        <v>15</v>
      </c>
    </row>
    <row r="3" spans="1:12" ht="19" x14ac:dyDescent="0.25">
      <c r="A3" s="26" t="s">
        <v>20</v>
      </c>
    </row>
    <row r="4" spans="1:12" x14ac:dyDescent="0.2">
      <c r="A4" s="2"/>
    </row>
    <row r="5" spans="1:12" x14ac:dyDescent="0.2">
      <c r="A5" s="2" t="s">
        <v>17</v>
      </c>
      <c r="B5" s="1">
        <v>0.30486111111111108</v>
      </c>
      <c r="C5" s="1">
        <v>0.80902777777777779</v>
      </c>
      <c r="E5" t="s">
        <v>26</v>
      </c>
      <c r="F5" s="4"/>
      <c r="G5" s="4"/>
    </row>
    <row r="6" spans="1:12" x14ac:dyDescent="0.2">
      <c r="A6" s="2" t="s">
        <v>18</v>
      </c>
      <c r="B6" s="1">
        <v>0.5493055555555556</v>
      </c>
      <c r="E6" t="s">
        <v>27</v>
      </c>
    </row>
    <row r="7" spans="1:12" x14ac:dyDescent="0.2">
      <c r="A7" s="2"/>
    </row>
    <row r="8" spans="1:12" x14ac:dyDescent="0.2">
      <c r="A8" s="19" t="s">
        <v>28</v>
      </c>
      <c r="B8" s="20"/>
      <c r="C8" s="20" t="s">
        <v>16</v>
      </c>
      <c r="D8" s="20"/>
      <c r="E8" s="20"/>
      <c r="F8" s="20"/>
      <c r="G8" s="24"/>
      <c r="H8" s="20"/>
      <c r="I8" s="20"/>
      <c r="J8" s="20"/>
      <c r="K8" s="24"/>
    </row>
    <row r="9" spans="1:12" x14ac:dyDescent="0.2">
      <c r="A9" s="14"/>
      <c r="B9" s="21"/>
      <c r="C9" s="21"/>
      <c r="D9" s="21"/>
      <c r="E9" s="22" t="s">
        <v>24</v>
      </c>
      <c r="F9" s="22" t="s">
        <v>14</v>
      </c>
      <c r="G9" s="30"/>
      <c r="H9" s="20" t="s">
        <v>21</v>
      </c>
      <c r="I9" s="36">
        <v>4</v>
      </c>
      <c r="J9" s="37">
        <v>3.5</v>
      </c>
      <c r="K9" s="36">
        <v>3</v>
      </c>
    </row>
    <row r="10" spans="1:12" x14ac:dyDescent="0.2">
      <c r="A10" s="34" t="s">
        <v>0</v>
      </c>
      <c r="B10" s="35" t="s">
        <v>1</v>
      </c>
      <c r="C10" s="21" t="s">
        <v>12</v>
      </c>
      <c r="D10" s="21"/>
      <c r="E10" s="22"/>
      <c r="F10" s="22"/>
      <c r="G10" s="30"/>
      <c r="H10" s="20"/>
      <c r="I10" s="8">
        <v>0.4375</v>
      </c>
      <c r="J10" s="5">
        <f>I10</f>
        <v>0.4375</v>
      </c>
      <c r="K10" s="8">
        <f>J10</f>
        <v>0.4375</v>
      </c>
      <c r="L10" s="4" t="s">
        <v>19</v>
      </c>
    </row>
    <row r="11" spans="1:12" x14ac:dyDescent="0.2">
      <c r="A11" s="14"/>
      <c r="B11" s="21" t="s">
        <v>2</v>
      </c>
      <c r="C11" s="21" t="s">
        <v>4</v>
      </c>
      <c r="D11" s="21"/>
      <c r="E11" s="22">
        <v>6.7</v>
      </c>
      <c r="F11" s="22">
        <f>F10+E11</f>
        <v>6.7</v>
      </c>
      <c r="G11" s="31">
        <f>F11/$F$16</f>
        <v>0.18457300275482097</v>
      </c>
      <c r="H11" s="21"/>
      <c r="I11" s="9">
        <f t="shared" ref="I11:I16" si="0">(F11/$I$9)/24+$I$10</f>
        <v>0.5072916666666667</v>
      </c>
      <c r="J11" s="6">
        <f>(F11/$J$9)/24+$I$10</f>
        <v>0.51726190476190481</v>
      </c>
      <c r="K11" s="9">
        <f>(F11/$K$9)/24+$I$10</f>
        <v>0.53055555555555556</v>
      </c>
    </row>
    <row r="12" spans="1:12" x14ac:dyDescent="0.2">
      <c r="A12" s="14"/>
      <c r="B12" s="21" t="s">
        <v>3</v>
      </c>
      <c r="C12" s="21" t="s">
        <v>5</v>
      </c>
      <c r="D12" s="21"/>
      <c r="E12" s="22">
        <v>4.0999999999999996</v>
      </c>
      <c r="F12" s="22">
        <f t="shared" ref="F12:F16" si="1">F11+E12</f>
        <v>10.8</v>
      </c>
      <c r="G12" s="31">
        <f t="shared" ref="G12:G16" si="2">F12/$F$16</f>
        <v>0.29752066115702486</v>
      </c>
      <c r="H12" s="21"/>
      <c r="I12" s="9">
        <f t="shared" si="0"/>
        <v>0.55000000000000004</v>
      </c>
      <c r="J12" s="40">
        <f t="shared" ref="J12:J16" si="3">(F12/$J$9)/24+$I$10</f>
        <v>0.56607142857142856</v>
      </c>
      <c r="K12" s="39">
        <f t="shared" ref="K12:K15" si="4">(F12/$K$9)/24+$I$10</f>
        <v>0.58750000000000002</v>
      </c>
    </row>
    <row r="13" spans="1:12" x14ac:dyDescent="0.2">
      <c r="A13" s="14"/>
      <c r="B13" s="21" t="s">
        <v>8</v>
      </c>
      <c r="C13" s="21" t="s">
        <v>6</v>
      </c>
      <c r="D13" s="21"/>
      <c r="E13" s="22">
        <v>9.5</v>
      </c>
      <c r="F13" s="22">
        <f t="shared" si="1"/>
        <v>20.3</v>
      </c>
      <c r="G13" s="31">
        <f t="shared" si="2"/>
        <v>0.55922865013774115</v>
      </c>
      <c r="H13" s="21"/>
      <c r="I13" s="39">
        <f t="shared" si="0"/>
        <v>0.6489583333333333</v>
      </c>
      <c r="J13" s="15">
        <f t="shared" si="3"/>
        <v>0.6791666666666667</v>
      </c>
      <c r="K13" s="10">
        <f t="shared" si="4"/>
        <v>0.71944444444444444</v>
      </c>
    </row>
    <row r="14" spans="1:12" x14ac:dyDescent="0.2">
      <c r="A14" s="14"/>
      <c r="B14" s="21" t="s">
        <v>7</v>
      </c>
      <c r="C14" s="21" t="s">
        <v>9</v>
      </c>
      <c r="D14" s="21"/>
      <c r="E14" s="22">
        <v>1.9</v>
      </c>
      <c r="F14" s="22">
        <f t="shared" si="1"/>
        <v>22.2</v>
      </c>
      <c r="G14" s="31">
        <f t="shared" si="2"/>
        <v>0.61157024793388437</v>
      </c>
      <c r="H14" s="21"/>
      <c r="I14" s="10">
        <f t="shared" si="0"/>
        <v>0.66874999999999996</v>
      </c>
      <c r="J14" s="15">
        <f t="shared" si="3"/>
        <v>0.70178571428571423</v>
      </c>
      <c r="K14" s="10">
        <f t="shared" si="4"/>
        <v>0.74583333333333335</v>
      </c>
    </row>
    <row r="15" spans="1:12" x14ac:dyDescent="0.2">
      <c r="A15" s="14"/>
      <c r="B15" s="21" t="s">
        <v>10</v>
      </c>
      <c r="C15" s="21" t="s">
        <v>11</v>
      </c>
      <c r="D15" s="21"/>
      <c r="E15" s="22">
        <v>5.8</v>
      </c>
      <c r="F15" s="22">
        <f t="shared" si="1"/>
        <v>28</v>
      </c>
      <c r="G15" s="31">
        <f t="shared" si="2"/>
        <v>0.77134986225895319</v>
      </c>
      <c r="H15" s="21"/>
      <c r="I15" s="10">
        <f t="shared" si="0"/>
        <v>0.72916666666666674</v>
      </c>
      <c r="J15" s="15">
        <f t="shared" si="3"/>
        <v>0.77083333333333326</v>
      </c>
      <c r="K15" s="10">
        <f t="shared" si="4"/>
        <v>0.82638888888888884</v>
      </c>
    </row>
    <row r="16" spans="1:12" x14ac:dyDescent="0.2">
      <c r="A16" s="14" t="s">
        <v>13</v>
      </c>
      <c r="B16" s="21" t="s">
        <v>1</v>
      </c>
      <c r="C16" s="21" t="s">
        <v>12</v>
      </c>
      <c r="D16" s="21"/>
      <c r="E16" s="22">
        <v>8.3000000000000007</v>
      </c>
      <c r="F16" s="22">
        <f t="shared" si="1"/>
        <v>36.299999999999997</v>
      </c>
      <c r="G16" s="31">
        <f t="shared" si="2"/>
        <v>1</v>
      </c>
      <c r="H16" s="23"/>
      <c r="I16" s="11">
        <f t="shared" si="0"/>
        <v>0.81562500000000004</v>
      </c>
      <c r="J16" s="17">
        <f t="shared" si="3"/>
        <v>0.86964285714285716</v>
      </c>
      <c r="K16" s="11">
        <f>(F16/$K$9)/24+$I$10</f>
        <v>0.94166666666666665</v>
      </c>
    </row>
    <row r="17" spans="1:11" x14ac:dyDescent="0.2">
      <c r="A17" s="16"/>
      <c r="B17" s="23"/>
      <c r="C17" s="23"/>
      <c r="D17" s="23"/>
      <c r="E17" s="25"/>
      <c r="F17" s="25"/>
      <c r="G17" s="32"/>
      <c r="H17" s="23" t="s">
        <v>22</v>
      </c>
      <c r="I17" s="11">
        <f>I16-I10</f>
        <v>0.37812500000000004</v>
      </c>
      <c r="J17" s="17">
        <f t="shared" ref="J17:K17" si="5">J16-J10</f>
        <v>0.43214285714285716</v>
      </c>
      <c r="K17" s="11">
        <f t="shared" si="5"/>
        <v>0.50416666666666665</v>
      </c>
    </row>
    <row r="18" spans="1:11" x14ac:dyDescent="0.2">
      <c r="A18" s="19" t="s">
        <v>29</v>
      </c>
      <c r="B18" s="20"/>
      <c r="C18" s="20" t="s">
        <v>25</v>
      </c>
      <c r="D18" s="21"/>
      <c r="E18" s="12"/>
      <c r="F18" s="12"/>
      <c r="G18" s="13"/>
      <c r="H18" s="20"/>
      <c r="I18" s="12"/>
      <c r="J18" s="12"/>
      <c r="K18" s="13"/>
    </row>
    <row r="19" spans="1:11" x14ac:dyDescent="0.2">
      <c r="A19" s="14"/>
      <c r="B19" s="21"/>
      <c r="C19" s="21"/>
      <c r="D19" s="21"/>
      <c r="E19" s="22" t="s">
        <v>23</v>
      </c>
      <c r="F19" s="22" t="s">
        <v>14</v>
      </c>
      <c r="G19" s="30"/>
      <c r="H19" s="27" t="s">
        <v>21</v>
      </c>
      <c r="I19" s="7">
        <f>I9</f>
        <v>4</v>
      </c>
      <c r="J19" s="7">
        <f t="shared" ref="J19:K19" si="6">J9</f>
        <v>3.5</v>
      </c>
      <c r="K19" s="7">
        <f t="shared" si="6"/>
        <v>3</v>
      </c>
    </row>
    <row r="20" spans="1:11" x14ac:dyDescent="0.2">
      <c r="A20" s="34" t="s">
        <v>0</v>
      </c>
      <c r="B20" s="35" t="s">
        <v>1</v>
      </c>
      <c r="C20" s="21" t="str">
        <f>C16</f>
        <v>Krabbenkreek</v>
      </c>
      <c r="D20" s="21"/>
      <c r="E20" s="22"/>
      <c r="F20" s="22"/>
      <c r="G20" s="30"/>
      <c r="H20" s="28"/>
      <c r="I20" s="8">
        <f>I10</f>
        <v>0.4375</v>
      </c>
      <c r="J20" s="8">
        <f>I20</f>
        <v>0.4375</v>
      </c>
      <c r="K20" s="8">
        <f>J20</f>
        <v>0.4375</v>
      </c>
    </row>
    <row r="21" spans="1:11" x14ac:dyDescent="0.2">
      <c r="A21" s="14"/>
      <c r="B21" s="21" t="s">
        <v>10</v>
      </c>
      <c r="C21" s="21" t="str">
        <f>C15</f>
        <v>Brabants Vaarwater</v>
      </c>
      <c r="D21" s="21"/>
      <c r="E21" s="22">
        <f>E16</f>
        <v>8.3000000000000007</v>
      </c>
      <c r="F21" s="22">
        <f>F20+E21</f>
        <v>8.3000000000000007</v>
      </c>
      <c r="G21" s="31">
        <f>F21/$F$26</f>
        <v>0.22865013774104684</v>
      </c>
      <c r="H21" s="28"/>
      <c r="I21" s="9">
        <f>(F21/$I$9)/24+$I$10</f>
        <v>0.5239583333333333</v>
      </c>
      <c r="J21" s="9">
        <f>(F21/$J$9)/24+$I$10</f>
        <v>0.53630952380952379</v>
      </c>
      <c r="K21" s="10">
        <f t="shared" ref="K21:K24" si="7">(F21/$K$9)/24+$I$10</f>
        <v>0.55277777777777781</v>
      </c>
    </row>
    <row r="22" spans="1:11" x14ac:dyDescent="0.2">
      <c r="A22" s="14"/>
      <c r="B22" s="21" t="s">
        <v>7</v>
      </c>
      <c r="C22" s="21" t="str">
        <f>C14</f>
        <v>Tholense gat</v>
      </c>
      <c r="D22" s="21"/>
      <c r="E22" s="22">
        <f>E15</f>
        <v>5.8</v>
      </c>
      <c r="F22" s="22">
        <f t="shared" ref="F22:F26" si="8">F21+E22</f>
        <v>14.100000000000001</v>
      </c>
      <c r="G22" s="31">
        <f t="shared" ref="G22:G26" si="9">F22/$F$26</f>
        <v>0.38842975206611569</v>
      </c>
      <c r="H22" s="28"/>
      <c r="I22" s="39">
        <f t="shared" ref="I22:I26" si="10">(F22/$I$9)/24+$I$10</f>
        <v>0.58437499999999998</v>
      </c>
      <c r="J22" s="39">
        <f t="shared" ref="J22:J26" si="11">(F22/$J$9)/24+$I$10</f>
        <v>0.60535714285714293</v>
      </c>
      <c r="K22" s="9">
        <f t="shared" si="7"/>
        <v>0.6333333333333333</v>
      </c>
    </row>
    <row r="23" spans="1:11" x14ac:dyDescent="0.2">
      <c r="A23" s="14"/>
      <c r="B23" s="21" t="s">
        <v>8</v>
      </c>
      <c r="C23" s="21" t="str">
        <f>C13</f>
        <v>Lodijkse Gat</v>
      </c>
      <c r="D23" s="21"/>
      <c r="E23" s="22">
        <f>E14</f>
        <v>1.9</v>
      </c>
      <c r="F23" s="22">
        <f t="shared" si="8"/>
        <v>16</v>
      </c>
      <c r="G23" s="31">
        <f t="shared" si="9"/>
        <v>0.44077134986225891</v>
      </c>
      <c r="H23" s="28"/>
      <c r="I23" s="39">
        <f t="shared" si="10"/>
        <v>0.60416666666666663</v>
      </c>
      <c r="J23" s="39">
        <f t="shared" si="11"/>
        <v>0.62797619047619047</v>
      </c>
      <c r="K23" s="10">
        <f t="shared" si="7"/>
        <v>0.65972222222222221</v>
      </c>
    </row>
    <row r="24" spans="1:11" x14ac:dyDescent="0.2">
      <c r="A24" s="14"/>
      <c r="B24" s="21" t="s">
        <v>3</v>
      </c>
      <c r="C24" s="21" t="str">
        <f>C12</f>
        <v>Zandkreek</v>
      </c>
      <c r="D24" s="21"/>
      <c r="E24" s="22">
        <f>E13</f>
        <v>9.5</v>
      </c>
      <c r="F24" s="22">
        <f t="shared" si="8"/>
        <v>25.5</v>
      </c>
      <c r="G24" s="31">
        <f t="shared" si="9"/>
        <v>0.70247933884297509</v>
      </c>
      <c r="H24" s="28"/>
      <c r="I24" s="39">
        <f t="shared" si="10"/>
        <v>0.703125</v>
      </c>
      <c r="J24" s="39">
        <f t="shared" si="11"/>
        <v>0.7410714285714286</v>
      </c>
      <c r="K24" s="10">
        <f t="shared" si="7"/>
        <v>0.79166666666666674</v>
      </c>
    </row>
    <row r="25" spans="1:11" x14ac:dyDescent="0.2">
      <c r="A25" s="14"/>
      <c r="B25" s="21" t="s">
        <v>2</v>
      </c>
      <c r="C25" s="21" t="str">
        <f>C11</f>
        <v>Zeelandbrug</v>
      </c>
      <c r="D25" s="21"/>
      <c r="E25" s="22">
        <f>E12</f>
        <v>4.0999999999999996</v>
      </c>
      <c r="F25" s="22">
        <f t="shared" si="8"/>
        <v>29.6</v>
      </c>
      <c r="G25" s="31">
        <f t="shared" si="9"/>
        <v>0.81542699724517897</v>
      </c>
      <c r="H25" s="28"/>
      <c r="I25" s="39">
        <f t="shared" si="10"/>
        <v>0.74583333333333335</v>
      </c>
      <c r="J25" s="39">
        <f t="shared" si="11"/>
        <v>0.78988095238095246</v>
      </c>
      <c r="K25" s="10">
        <f>(F25/$K$9)/24+$I$10</f>
        <v>0.8486111111111112</v>
      </c>
    </row>
    <row r="26" spans="1:11" x14ac:dyDescent="0.2">
      <c r="A26" s="16" t="s">
        <v>13</v>
      </c>
      <c r="B26" s="23" t="s">
        <v>1</v>
      </c>
      <c r="C26" s="23" t="s">
        <v>12</v>
      </c>
      <c r="D26" s="23"/>
      <c r="E26" s="25">
        <f>E11</f>
        <v>6.7</v>
      </c>
      <c r="F26" s="25">
        <f t="shared" si="8"/>
        <v>36.300000000000004</v>
      </c>
      <c r="G26" s="33">
        <f t="shared" si="9"/>
        <v>1</v>
      </c>
      <c r="H26" s="29"/>
      <c r="I26" s="41">
        <f t="shared" si="10"/>
        <v>0.81562500000000004</v>
      </c>
      <c r="J26" s="41">
        <f t="shared" si="11"/>
        <v>0.86964285714285716</v>
      </c>
      <c r="K26" s="11">
        <f>(F26/$K$9)/24+$I$10</f>
        <v>0.94166666666666676</v>
      </c>
    </row>
    <row r="27" spans="1:11" x14ac:dyDescent="0.2">
      <c r="A27" s="16"/>
      <c r="B27" s="23"/>
      <c r="C27" s="23"/>
      <c r="D27" s="23"/>
      <c r="E27" s="23"/>
      <c r="F27" s="23"/>
      <c r="G27" s="23"/>
      <c r="H27" s="18" t="s">
        <v>22</v>
      </c>
      <c r="I27" s="11">
        <f>I26-I20</f>
        <v>0.37812500000000004</v>
      </c>
      <c r="J27" s="11">
        <f t="shared" ref="J27:K27" si="12">J26-J20</f>
        <v>0.43214285714285716</v>
      </c>
      <c r="K27" s="11">
        <f t="shared" si="12"/>
        <v>0.50416666666666676</v>
      </c>
    </row>
    <row r="29" spans="1:11" x14ac:dyDescent="0.2">
      <c r="A29" s="19" t="s">
        <v>30</v>
      </c>
      <c r="B29" s="20"/>
      <c r="C29" s="20" t="s">
        <v>31</v>
      </c>
      <c r="D29" s="20"/>
      <c r="E29" s="12"/>
      <c r="F29" s="12"/>
      <c r="G29" s="13"/>
      <c r="H29" s="20"/>
      <c r="I29" s="12"/>
      <c r="J29" s="12"/>
      <c r="K29" s="13"/>
    </row>
    <row r="30" spans="1:11" x14ac:dyDescent="0.2">
      <c r="A30" s="14"/>
      <c r="B30" s="21"/>
      <c r="C30" s="21"/>
      <c r="D30" s="21"/>
      <c r="E30" s="22" t="s">
        <v>23</v>
      </c>
      <c r="F30" s="22" t="s">
        <v>14</v>
      </c>
      <c r="G30" s="30"/>
      <c r="H30" s="27" t="s">
        <v>21</v>
      </c>
      <c r="I30" s="7">
        <f>I9</f>
        <v>4</v>
      </c>
      <c r="J30" s="7">
        <f>J9</f>
        <v>3.5</v>
      </c>
      <c r="K30" s="7">
        <f>K9</f>
        <v>3</v>
      </c>
    </row>
    <row r="31" spans="1:11" x14ac:dyDescent="0.2">
      <c r="A31" s="34" t="s">
        <v>0</v>
      </c>
      <c r="B31" s="35" t="s">
        <v>32</v>
      </c>
      <c r="C31" s="21" t="s">
        <v>4</v>
      </c>
      <c r="D31" s="21"/>
      <c r="E31" s="22"/>
      <c r="F31" s="22"/>
      <c r="G31" s="30"/>
      <c r="H31" s="28"/>
      <c r="I31" s="8">
        <f>I10</f>
        <v>0.4375</v>
      </c>
      <c r="J31" s="8">
        <f>I31</f>
        <v>0.4375</v>
      </c>
      <c r="K31" s="8">
        <f>J31</f>
        <v>0.4375</v>
      </c>
    </row>
    <row r="32" spans="1:11" x14ac:dyDescent="0.2">
      <c r="A32" s="14"/>
      <c r="B32" s="21" t="s">
        <v>33</v>
      </c>
      <c r="C32" s="21" t="s">
        <v>34</v>
      </c>
      <c r="D32" s="21"/>
      <c r="E32" s="22">
        <v>1.2</v>
      </c>
      <c r="F32" s="22">
        <f>F31+E32</f>
        <v>1.2</v>
      </c>
      <c r="G32" s="31">
        <f>F32/$F$26</f>
        <v>3.3057851239669415E-2</v>
      </c>
      <c r="H32" s="28"/>
      <c r="I32" s="9">
        <f>(F32/$I$9)/24+$I$10</f>
        <v>0.45</v>
      </c>
      <c r="J32" s="9">
        <f>(F32/$J$9)/24+$I$10</f>
        <v>0.45178571428571429</v>
      </c>
      <c r="K32" s="9">
        <f t="shared" ref="K32:K35" si="13">(F32/$K$9)/24+$I$10</f>
        <v>0.45416666666666666</v>
      </c>
    </row>
    <row r="33" spans="1:11" x14ac:dyDescent="0.2">
      <c r="A33" s="14"/>
      <c r="B33" s="21" t="s">
        <v>35</v>
      </c>
      <c r="C33" s="38" t="s">
        <v>36</v>
      </c>
      <c r="D33" s="21"/>
      <c r="E33" s="22">
        <v>5.7</v>
      </c>
      <c r="F33" s="22">
        <f t="shared" ref="F33:F37" si="14">F32+E33</f>
        <v>6.9</v>
      </c>
      <c r="G33" s="31">
        <f t="shared" ref="G33:G37" si="15">F33/$F$26</f>
        <v>0.19008264462809915</v>
      </c>
      <c r="H33" s="28"/>
      <c r="I33" s="9">
        <f t="shared" ref="I33:I37" si="16">(F33/$I$9)/24+$I$10</f>
        <v>0.50937500000000002</v>
      </c>
      <c r="J33" s="9">
        <f t="shared" ref="J33:J37" si="17">(F33/$J$9)/24+$I$10</f>
        <v>0.51964285714285718</v>
      </c>
      <c r="K33" s="9">
        <f t="shared" si="13"/>
        <v>0.53333333333333333</v>
      </c>
    </row>
    <row r="34" spans="1:11" x14ac:dyDescent="0.2">
      <c r="A34" s="14"/>
      <c r="B34" s="21" t="s">
        <v>37</v>
      </c>
      <c r="C34" s="21" t="s">
        <v>38</v>
      </c>
      <c r="D34" s="21"/>
      <c r="E34" s="22">
        <f>E25</f>
        <v>4.0999999999999996</v>
      </c>
      <c r="F34" s="22">
        <f t="shared" si="14"/>
        <v>11</v>
      </c>
      <c r="G34" s="31">
        <f t="shared" si="15"/>
        <v>0.30303030303030298</v>
      </c>
      <c r="H34" s="28"/>
      <c r="I34" s="39">
        <f t="shared" si="16"/>
        <v>0.55208333333333337</v>
      </c>
      <c r="J34" s="39">
        <f t="shared" si="17"/>
        <v>0.56845238095238093</v>
      </c>
      <c r="K34" s="10">
        <f t="shared" si="13"/>
        <v>0.59027777777777779</v>
      </c>
    </row>
    <row r="35" spans="1:11" x14ac:dyDescent="0.2">
      <c r="A35" s="14"/>
      <c r="B35" s="21" t="s">
        <v>39</v>
      </c>
      <c r="C35" s="21" t="s">
        <v>41</v>
      </c>
      <c r="D35" s="21"/>
      <c r="E35" s="22">
        <f>E24</f>
        <v>9.5</v>
      </c>
      <c r="F35" s="22">
        <f t="shared" si="14"/>
        <v>20.5</v>
      </c>
      <c r="G35" s="31">
        <f t="shared" si="15"/>
        <v>0.56473829201101922</v>
      </c>
      <c r="H35" s="28"/>
      <c r="I35" s="39">
        <f t="shared" si="16"/>
        <v>0.65104166666666663</v>
      </c>
      <c r="J35" s="39">
        <f t="shared" si="17"/>
        <v>0.68154761904761907</v>
      </c>
      <c r="K35" s="10">
        <f t="shared" si="13"/>
        <v>0.72222222222222221</v>
      </c>
    </row>
    <row r="36" spans="1:11" x14ac:dyDescent="0.2">
      <c r="A36" s="14"/>
      <c r="B36" s="21" t="s">
        <v>40</v>
      </c>
      <c r="C36" s="21" t="s">
        <v>42</v>
      </c>
      <c r="D36" s="21"/>
      <c r="E36" s="22">
        <f>E23</f>
        <v>1.9</v>
      </c>
      <c r="F36" s="22">
        <f t="shared" si="14"/>
        <v>22.4</v>
      </c>
      <c r="G36" s="31">
        <f t="shared" si="15"/>
        <v>0.61707988980716244</v>
      </c>
      <c r="H36" s="28"/>
      <c r="I36" s="39">
        <f t="shared" si="16"/>
        <v>0.67083333333333328</v>
      </c>
      <c r="J36" s="39">
        <f t="shared" si="17"/>
        <v>0.70416666666666661</v>
      </c>
      <c r="K36" s="10">
        <f>(F36/$K$9)/24+$I$10</f>
        <v>0.74861111111111112</v>
      </c>
    </row>
    <row r="37" spans="1:11" x14ac:dyDescent="0.2">
      <c r="A37" s="16" t="s">
        <v>13</v>
      </c>
      <c r="B37" s="23" t="s">
        <v>32</v>
      </c>
      <c r="C37" s="23" t="s">
        <v>12</v>
      </c>
      <c r="D37" s="23"/>
      <c r="E37" s="25">
        <f>E22</f>
        <v>5.8</v>
      </c>
      <c r="F37" s="25">
        <f t="shared" si="14"/>
        <v>28.2</v>
      </c>
      <c r="G37" s="33">
        <f t="shared" si="15"/>
        <v>0.77685950413223126</v>
      </c>
      <c r="H37" s="29"/>
      <c r="I37" s="41">
        <f t="shared" si="16"/>
        <v>0.73124999999999996</v>
      </c>
      <c r="J37" s="41">
        <f t="shared" si="17"/>
        <v>0.77321428571428563</v>
      </c>
      <c r="K37" s="11">
        <f>(F37/$K$9)/24+$I$10</f>
        <v>0.82916666666666661</v>
      </c>
    </row>
    <row r="38" spans="1:11" x14ac:dyDescent="0.2">
      <c r="A38" s="16"/>
      <c r="B38" s="23"/>
      <c r="C38" s="23"/>
      <c r="D38" s="23"/>
      <c r="E38" s="23"/>
      <c r="F38" s="23"/>
      <c r="G38" s="23"/>
      <c r="H38" s="18" t="s">
        <v>22</v>
      </c>
      <c r="I38" s="11">
        <f>I37-I31</f>
        <v>0.29374999999999996</v>
      </c>
      <c r="J38" s="11">
        <f t="shared" ref="J38:K38" si="18">J37-J31</f>
        <v>0.33571428571428563</v>
      </c>
      <c r="K38" s="11">
        <f t="shared" si="18"/>
        <v>0.39166666666666661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verhoef</dc:creator>
  <cp:lastModifiedBy>cees verhoef</cp:lastModifiedBy>
  <dcterms:created xsi:type="dcterms:W3CDTF">2020-07-24T10:56:47Z</dcterms:created>
  <dcterms:modified xsi:type="dcterms:W3CDTF">2020-08-07T08:40:22Z</dcterms:modified>
</cp:coreProperties>
</file>