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k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<sst xmlns="http://schemas.openxmlformats.org/spreadsheetml/2006/main" count="8" uniqueCount="8">
  <si>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number of TWS :</t>
  </si>
  <si>
    <t xml:space="preserve">number of TWA :</t>
  </si>
  <si>
    <t xml:space="preserve">TWS</t>
  </si>
  <si>
    <t xml:space="preserve">TWA</t>
  </si>
  <si>
    <t xml:space="preserve">UAlist</t>
  </si>
  <si>
    <t xml:space="preserve">DAlist</t>
  </si>
  <si>
    <t xml:space="preserve">Run VMG</t>
  </si>
  <si>
    <t xml:space="preserve">Beat VMG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</si>
</sst>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B85C00"/>
      <name val="Calibri"/>
      <family val="2"/>
      <charset val="1"/>
    </font>
    <font>
      <b val="true"/>
      <sz val="11"/>
      <color rgb="FF650953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50953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B85C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9" activeCellId="0" sqref="K39"/>
    </sheetView>
  </sheetViews>
  <sheetFormatPr defaultColWidth="11.03125" defaultRowHeight="13.8" zeroHeight="false" outlineLevelRow="0" outlineLevelCol="0"/>
  <cols>
    <col collapsed="false" customWidth="true" hidden="false" outlineLevel="0" max="1" min="1" style="0" width="14.36"/>
    <col collapsed="false" customWidth="true" hidden="false" outlineLevel="0" max="64" min="2" style="0" width="8.17"/>
  </cols>
  <sheetData>
    <row r="1" customFormat="false" ht="13.8" hidden="false" customHeight="false" outlineLevel="0" collapsed="false">
      <c r="A1" s="0" t="s">
        <v>0</v>
      </c>
      <c r="B1" s="0" t="n">
        <v>8</v>
      </c>
    </row>
    <row r="2" customFormat="false" ht="13.8" hidden="false" customHeight="false" outlineLevel="0" collapsed="false">
      <c r="A2" s="0" t="s">
        <v>1</v>
      </c>
      <c r="B2" s="0" t="n">
        <v>25</v>
      </c>
    </row>
    <row r="3" customFormat="false" ht="13.8" hidden="false" customHeight="false" outlineLevel="0" collapsed="false">
      <c r="A3" s="0" t="n">
        <v>0</v>
      </c>
      <c r="B3" s="0" t="n">
        <v>6</v>
      </c>
      <c r="C3" s="0" t="n">
        <v>8</v>
      </c>
      <c r="D3" s="0" t="n">
        <v>10</v>
      </c>
      <c r="E3" s="0" t="n">
        <v>12</v>
      </c>
      <c r="F3" s="0" t="n">
        <v>14</v>
      </c>
      <c r="G3" s="0" t="n">
        <v>16</v>
      </c>
      <c r="H3" s="0" t="n">
        <v>20</v>
      </c>
      <c r="I3" s="0" t="s">
        <v>2</v>
      </c>
    </row>
    <row r="4" customFormat="false" ht="13.8" hidden="false" customHeight="false" outlineLevel="0" collapsed="false">
      <c r="A4" s="0" t="n">
        <v>0</v>
      </c>
      <c r="I4" s="0" t="s">
        <v>3</v>
      </c>
    </row>
    <row r="5" customFormat="false" ht="13.8" hidden="false" customHeight="false" outlineLevel="0" collapsed="false">
      <c r="A5" s="0" t="n">
        <v>0</v>
      </c>
      <c r="B5" s="0" t="n">
        <v>0</v>
      </c>
      <c r="C5" s="0" t="n">
        <v>0</v>
      </c>
      <c r="D5" s="0" t="n">
        <v>0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35</v>
      </c>
    </row>
    <row r="6" customFormat="false" ht="13.8" hidden="false" customHeight="false" outlineLevel="0" collapsed="false">
      <c r="A6" s="0" t="n">
        <v>0</v>
      </c>
      <c r="B6" s="1" t="n">
        <f aca="false">B$36/COS(RADIANS($I6))</f>
        <v>3.77000733137436</v>
      </c>
      <c r="C6" s="1" t="n">
        <f aca="false">C$36/COS(RADIANS($I6))</f>
        <v>4.49928743809924</v>
      </c>
      <c r="D6" s="1" t="n">
        <f aca="false">D$36/COS(RADIANS($I6))</f>
        <v>5.08023938752414</v>
      </c>
      <c r="E6" s="1" t="n">
        <f aca="false">E$36/COS(RADIANS($I6))</f>
        <v>5.50050249987406</v>
      </c>
      <c r="F6" s="1" t="n">
        <f aca="false">F$36/COS(RADIANS($I6))</f>
        <v>5.69827337627403</v>
      </c>
      <c r="G6" s="1" t="n">
        <f aca="false">G$36/COS(RADIANS($I6))</f>
        <v>5.77243745492402</v>
      </c>
      <c r="H6" s="1" t="n">
        <f aca="false">H$36/COS(RADIANS($I6))</f>
        <v>5.76007677514902</v>
      </c>
      <c r="I6" s="0" t="n">
        <v>36</v>
      </c>
    </row>
    <row r="7" customFormat="false" ht="13.8" hidden="false" customHeight="false" outlineLevel="0" collapsed="false">
      <c r="A7" s="0" t="n">
        <v>0</v>
      </c>
      <c r="B7" s="1" t="n">
        <f aca="false">B$36/COS(RADIANS($I7))</f>
        <v>3.9698885975507</v>
      </c>
      <c r="C7" s="1" t="n">
        <f aca="false">C$36/COS(RADIANS($I7))</f>
        <v>4.73783426068346</v>
      </c>
      <c r="D7" s="1" t="n">
        <f aca="false">D$36/COS(RADIANS($I7))</f>
        <v>5.34958758555192</v>
      </c>
      <c r="E7" s="1" t="n">
        <f aca="false">E$36/COS(RADIANS($I7))</f>
        <v>5.79213254396741</v>
      </c>
      <c r="F7" s="1" t="n">
        <f aca="false">F$36/COS(RADIANS($I7))</f>
        <v>6.00038899498646</v>
      </c>
      <c r="G7" s="2" t="n">
        <f aca="false">G$36/COS(RADIANS($I7))</f>
        <v>6.07848516411861</v>
      </c>
      <c r="H7" s="1" t="n">
        <f aca="false">H$36/COS(RADIANS($I7))</f>
        <v>6.06546913592992</v>
      </c>
      <c r="I7" s="0" t="n">
        <v>39.8</v>
      </c>
    </row>
    <row r="8" customFormat="false" ht="13.8" hidden="false" customHeight="false" outlineLevel="0" collapsed="false">
      <c r="A8" s="0" t="n">
        <v>0</v>
      </c>
      <c r="B8" s="1" t="n">
        <f aca="false">B$36/COS(RADIANS($I8))</f>
        <v>3.98733777919915</v>
      </c>
      <c r="C8" s="1" t="n">
        <f aca="false">C$36/COS(RADIANS($I8))</f>
        <v>4.75865885779833</v>
      </c>
      <c r="D8" s="1" t="n">
        <f aca="false">D$36/COS(RADIANS($I8))</f>
        <v>5.37310107295361</v>
      </c>
      <c r="E8" s="1" t="n">
        <f aca="false">E$36/COS(RADIANS($I8))</f>
        <v>5.81759118604466</v>
      </c>
      <c r="F8" s="2" t="n">
        <f aca="false">F$36/COS(RADIANS($I8))</f>
        <v>6.02676300396986</v>
      </c>
      <c r="G8" s="3" t="n">
        <f aca="false">G$7+(G$14-G$7)*($I8-$I$7)/ ($I$14-$I$7)</f>
        <v>6.09278470926323</v>
      </c>
      <c r="H8" s="1" t="n">
        <f aca="false">H$36/COS(RADIANS($I8))</f>
        <v>6.09212919707148</v>
      </c>
      <c r="I8" s="0" t="n">
        <v>40.1</v>
      </c>
    </row>
    <row r="9" customFormat="false" ht="13.8" hidden="false" customHeight="false" outlineLevel="0" collapsed="false">
      <c r="A9" s="0" t="n">
        <v>0</v>
      </c>
      <c r="B9" s="1" t="n">
        <f aca="false">B$36/COS(RADIANS($I9))</f>
        <v>4.01101534966689</v>
      </c>
      <c r="C9" s="1" t="n">
        <f aca="false">C$36/COS(RADIANS($I9))</f>
        <v>4.78691667960246</v>
      </c>
      <c r="D9" s="1" t="n">
        <f aca="false">D$36/COS(RADIANS($I9))</f>
        <v>5.40500756955113</v>
      </c>
      <c r="E9" s="1" t="n">
        <f aca="false">E$36/COS(RADIANS($I9))</f>
        <v>5.85213714951399</v>
      </c>
      <c r="F9" s="3" t="n">
        <f aca="false">F$8+(F$14-F$8)*($I9-$I$8)/ ($I$14-$I$8)</f>
        <v>6.04569533997087</v>
      </c>
      <c r="G9" s="3" t="n">
        <f aca="false">G$7+(G$14-G$7)*($I9-$I$7)/ ($I$14-$I$7)</f>
        <v>6.11185076945606</v>
      </c>
      <c r="H9" s="2" t="n">
        <f aca="false">H$36/COS(RADIANS($I9))</f>
        <v>6.12830541949106</v>
      </c>
      <c r="I9" s="0" t="n">
        <v>40.5</v>
      </c>
    </row>
    <row r="10" customFormat="false" ht="13.8" hidden="false" customHeight="false" outlineLevel="0" collapsed="false">
      <c r="A10" s="0" t="n">
        <v>0</v>
      </c>
      <c r="B10" s="1" t="n">
        <f aca="false">B$36/COS(RADIANS($I10))</f>
        <v>4.03517364729267</v>
      </c>
      <c r="C10" s="1" t="n">
        <f aca="false">C$36/COS(RADIANS($I10))</f>
        <v>4.81574822168699</v>
      </c>
      <c r="D10" s="1" t="n">
        <f aca="false">D$36/COS(RADIANS($I10))</f>
        <v>5.43756186569602</v>
      </c>
      <c r="E10" s="2" t="n">
        <f aca="false">E$36/COS(RADIANS($I10))</f>
        <v>5.88738450178766</v>
      </c>
      <c r="F10" s="3" t="n">
        <f aca="false">F$8+(F$14-F$8)*($I10-$I$8)/ ($I$14-$I$8)</f>
        <v>6.06462767597189</v>
      </c>
      <c r="G10" s="3" t="n">
        <f aca="false">G$7+(G$14-G$7)*($I10-$I$7)/ ($I$14-$I$7)</f>
        <v>6.1309168296489</v>
      </c>
      <c r="H10" s="3" t="n">
        <f aca="false">H$9+(H$14-H$9)*($I10-$I$9)/ ($I$14-$I$9)</f>
        <v>6.14784262229137</v>
      </c>
      <c r="I10" s="0" t="n">
        <v>40.9</v>
      </c>
    </row>
    <row r="11" customFormat="false" ht="13.8" hidden="false" customHeight="false" outlineLevel="0" collapsed="false">
      <c r="A11" s="0" t="n">
        <v>0</v>
      </c>
      <c r="B11" s="1" t="n">
        <f aca="false">B$36/COS(RADIANS($I11))</f>
        <v>4.05982378764225</v>
      </c>
      <c r="C11" s="1" t="n">
        <f aca="false">C$36/COS(RADIANS($I11))</f>
        <v>4.8451667498419</v>
      </c>
      <c r="D11" s="2" t="n">
        <f aca="false">D$36/COS(RADIANS($I11))</f>
        <v>5.47077894006874</v>
      </c>
      <c r="E11" s="3" t="n">
        <f aca="false">E$10+(E$14-E$10)*($I11-$I$10)/ ($I$14-$I$10)</f>
        <v>5.90657785307459</v>
      </c>
      <c r="F11" s="3" t="n">
        <f aca="false">F$8+(F$14-F$8)*($I11-$I$8)/ ($I$14-$I$8)</f>
        <v>6.0835600119729</v>
      </c>
      <c r="G11" s="3" t="n">
        <f aca="false">G$7+(G$14-G$7)*($I11-$I$7)/ ($I$14-$I$7)</f>
        <v>6.14998288984173</v>
      </c>
      <c r="H11" s="3" t="n">
        <f aca="false">H$9+(H$14-H$9)*($I11-$I$9)/ ($I$14-$I$9)</f>
        <v>6.16737982509168</v>
      </c>
      <c r="I11" s="0" t="n">
        <v>41.3</v>
      </c>
    </row>
    <row r="12" customFormat="false" ht="13.8" hidden="false" customHeight="false" outlineLevel="0" collapsed="false">
      <c r="A12" s="0" t="n">
        <v>0</v>
      </c>
      <c r="B12" s="1" t="n">
        <f aca="false">B$36/COS(RADIANS($I12))</f>
        <v>4.07864106468454</v>
      </c>
      <c r="C12" s="2" t="n">
        <f aca="false">C$36/COS(RADIANS($I12))</f>
        <v>4.86762409031204</v>
      </c>
      <c r="D12" s="3" t="n">
        <f aca="false">D$11+(D$14-D$11)*($I12-$I$11)/ ($I$14-$I$11)</f>
        <v>5.48842065202943</v>
      </c>
      <c r="E12" s="3" t="n">
        <f aca="false">E$10+(E$14-E$10)*($I12-$I$10)/ ($I$14-$I$10)</f>
        <v>5.92097286653979</v>
      </c>
      <c r="F12" s="3" t="n">
        <f aca="false">F$8+(F$14-F$8)*($I12-$I$8)/ ($I$14-$I$8)</f>
        <v>6.09775926397366</v>
      </c>
      <c r="G12" s="3" t="n">
        <f aca="false">G$7+(G$14-G$7)*($I12-$I$7)/ ($I$14-$I$7)</f>
        <v>6.16428243498635</v>
      </c>
      <c r="H12" s="3" t="n">
        <f aca="false">H$9+(H$14-H$9)*($I12-$I$9)/ ($I$14-$I$9)</f>
        <v>6.18203272719191</v>
      </c>
      <c r="I12" s="0" t="n">
        <v>41.6</v>
      </c>
    </row>
    <row r="13" customFormat="false" ht="13.8" hidden="false" customHeight="false" outlineLevel="0" collapsed="false">
      <c r="A13" s="0" t="n">
        <v>0</v>
      </c>
      <c r="B13" s="2" t="n">
        <f aca="false">B$36/COS(RADIANS($I13))</f>
        <v>4.15684320286794</v>
      </c>
      <c r="C13" s="3" t="n">
        <f aca="false">C$12+(C$14-C$12)*($I13-$I$12)/ ($I$14-$I$12)</f>
        <v>4.93712900296835</v>
      </c>
      <c r="D13" s="3" t="n">
        <f aca="false">D$11+(D$14-D$11)*($I13-$I$11)/ ($I$14-$I$11)</f>
        <v>5.55898749987219</v>
      </c>
      <c r="E13" s="3" t="n">
        <f aca="false">E$10+(E$14-E$10)*($I13-$I$10)/ ($I$14-$I$10)</f>
        <v>5.97855292040059</v>
      </c>
      <c r="F13" s="3" t="n">
        <f aca="false">F$8+(F$14-F$8)*($I13-$I$8)/ ($I$14-$I$8)</f>
        <v>6.1545562719767</v>
      </c>
      <c r="G13" s="3" t="n">
        <f aca="false">G$7+(G$14-G$7)*($I13-$I$7)/ ($I$14-$I$7)</f>
        <v>6.22148061556485</v>
      </c>
      <c r="H13" s="3" t="n">
        <f aca="false">H$9+(H$14-H$9)*($I13-$I$9)/ ($I$14-$I$9)</f>
        <v>6.24064433559285</v>
      </c>
      <c r="I13" s="0" t="n">
        <v>42.8</v>
      </c>
    </row>
    <row r="14" customFormat="false" ht="13.8" hidden="false" customHeight="false" outlineLevel="0" collapsed="false">
      <c r="A14" s="0" t="n">
        <v>0</v>
      </c>
      <c r="B14" s="0" t="n">
        <v>4.65</v>
      </c>
      <c r="C14" s="0" t="n">
        <v>5.47</v>
      </c>
      <c r="D14" s="0" t="n">
        <v>6.1</v>
      </c>
      <c r="E14" s="0" t="n">
        <v>6.42</v>
      </c>
      <c r="F14" s="0" t="n">
        <v>6.59</v>
      </c>
      <c r="G14" s="0" t="n">
        <v>6.66</v>
      </c>
      <c r="H14" s="0" t="n">
        <v>6.69</v>
      </c>
      <c r="I14" s="0" t="n">
        <v>52</v>
      </c>
    </row>
    <row r="15" customFormat="false" ht="13.8" hidden="false" customHeight="false" outlineLevel="0" collapsed="false">
      <c r="A15" s="0" t="n">
        <v>0</v>
      </c>
      <c r="B15" s="0" t="n">
        <v>4.91</v>
      </c>
      <c r="C15" s="0" t="n">
        <v>5.76</v>
      </c>
      <c r="D15" s="0" t="n">
        <v>6.31</v>
      </c>
      <c r="E15" s="0" t="n">
        <v>6.59</v>
      </c>
      <c r="F15" s="0" t="n">
        <v>6.76</v>
      </c>
      <c r="G15" s="0" t="n">
        <v>6.86</v>
      </c>
      <c r="H15" s="0" t="n">
        <v>6.91</v>
      </c>
      <c r="I15" s="0" t="n">
        <v>60</v>
      </c>
    </row>
    <row r="16" customFormat="false" ht="13.8" hidden="false" customHeight="false" outlineLevel="0" collapsed="false">
      <c r="A16" s="0" t="n">
        <v>0</v>
      </c>
      <c r="B16" s="0" t="n">
        <v>5.11</v>
      </c>
      <c r="C16" s="0" t="n">
        <v>5.99</v>
      </c>
      <c r="D16" s="0" t="n">
        <v>6.47</v>
      </c>
      <c r="E16" s="0" t="n">
        <v>6.73</v>
      </c>
      <c r="F16" s="0" t="n">
        <v>6.93</v>
      </c>
      <c r="G16" s="0" t="n">
        <v>7.1</v>
      </c>
      <c r="H16" s="0" t="n">
        <v>7.31</v>
      </c>
      <c r="I16" s="0" t="n">
        <v>75</v>
      </c>
    </row>
    <row r="17" customFormat="false" ht="13.8" hidden="false" customHeight="false" outlineLevel="0" collapsed="false">
      <c r="A17" s="0" t="n">
        <v>0</v>
      </c>
      <c r="B17" s="0" t="n">
        <v>5.04</v>
      </c>
      <c r="C17" s="0" t="n">
        <v>6</v>
      </c>
      <c r="D17" s="0" t="n">
        <v>6.59</v>
      </c>
      <c r="E17" s="0" t="n">
        <v>6.89</v>
      </c>
      <c r="F17" s="0" t="n">
        <v>7.05</v>
      </c>
      <c r="G17" s="0" t="n">
        <v>7.2</v>
      </c>
      <c r="H17" s="0" t="n">
        <v>7.57</v>
      </c>
      <c r="I17" s="0" t="n">
        <v>90</v>
      </c>
    </row>
    <row r="18" customFormat="false" ht="13.8" hidden="false" customHeight="false" outlineLevel="0" collapsed="false">
      <c r="A18" s="0" t="n">
        <v>0</v>
      </c>
      <c r="B18" s="0" t="n">
        <v>5.04</v>
      </c>
      <c r="C18" s="0" t="n">
        <v>6.09</v>
      </c>
      <c r="D18" s="0" t="n">
        <v>6.66</v>
      </c>
      <c r="E18" s="0" t="n">
        <v>6.99</v>
      </c>
      <c r="F18" s="0" t="n">
        <v>7.3</v>
      </c>
      <c r="G18" s="0" t="n">
        <v>7.59</v>
      </c>
      <c r="H18" s="0" t="n">
        <v>7.93</v>
      </c>
      <c r="I18" s="0" t="n">
        <v>110</v>
      </c>
    </row>
    <row r="19" customFormat="false" ht="13.8" hidden="false" customHeight="false" outlineLevel="0" collapsed="false">
      <c r="A19" s="0" t="n">
        <v>0</v>
      </c>
      <c r="B19" s="0" t="n">
        <v>4.87</v>
      </c>
      <c r="C19" s="0" t="n">
        <v>5.92</v>
      </c>
      <c r="D19" s="0" t="n">
        <v>6.58</v>
      </c>
      <c r="E19" s="0" t="n">
        <v>6.94</v>
      </c>
      <c r="F19" s="0" t="n">
        <v>7.26</v>
      </c>
      <c r="G19" s="0" t="n">
        <v>7.59</v>
      </c>
      <c r="H19" s="0" t="n">
        <v>8.16</v>
      </c>
      <c r="I19" s="0" t="n">
        <v>120</v>
      </c>
    </row>
    <row r="20" customFormat="false" ht="13.8" hidden="false" customHeight="false" outlineLevel="0" collapsed="false">
      <c r="A20" s="0" t="n">
        <v>0</v>
      </c>
      <c r="B20" s="0" t="n">
        <v>4.43</v>
      </c>
      <c r="C20" s="0" t="n">
        <v>5.43</v>
      </c>
      <c r="D20" s="0" t="n">
        <v>6.27</v>
      </c>
      <c r="E20" s="0" t="n">
        <v>6.73</v>
      </c>
      <c r="F20" s="0" t="n">
        <v>7.05</v>
      </c>
      <c r="G20" s="0" t="n">
        <v>7.37</v>
      </c>
      <c r="H20" s="0" t="n">
        <v>8.04</v>
      </c>
      <c r="I20" s="0" t="n">
        <v>135</v>
      </c>
    </row>
    <row r="21" customFormat="false" ht="13.8" hidden="false" customHeight="false" outlineLevel="0" collapsed="false">
      <c r="A21" s="0" t="n">
        <v>0</v>
      </c>
      <c r="B21" s="2" t="n">
        <f aca="false">B$35/-COS(RADIANS($I21))</f>
        <v>3.92287523343027</v>
      </c>
      <c r="C21" s="3" t="n">
        <f aca="false">C$20+(C$22-C$20)*($I21-$I$20)/ ($I$22-$I$20)</f>
        <v>4.91</v>
      </c>
      <c r="D21" s="3" t="n">
        <f aca="false">D$20+(D$22-D$20)*($I21-$I$20)/ ($I$22-$I$20)</f>
        <v>5.75</v>
      </c>
      <c r="E21" s="3" t="n">
        <f aca="false">E$20+(E$22-E$20)*($I21-$I$20)/ ($I$22-$I$20)</f>
        <v>6.41</v>
      </c>
      <c r="F21" s="3" t="n">
        <f aca="false">F$20+(F$22-F$20)*($I21-$I$20)/ ($I$22-$I$20)</f>
        <v>6.794</v>
      </c>
      <c r="G21" s="3" t="n">
        <f aca="false">G$20+(G$22-G$20)*($I21-$I$20)/ ($I$22-$I$20)</f>
        <v>7.098</v>
      </c>
      <c r="H21" s="3" t="n">
        <f aca="false">H$20+(H$22-H$20)*($I21-$I$20)/ ($I$22-$I$20)</f>
        <v>7.728</v>
      </c>
      <c r="I21" s="0" t="n">
        <v>147</v>
      </c>
    </row>
    <row r="22" customFormat="false" ht="13.8" hidden="false" customHeight="false" outlineLevel="0" collapsed="false">
      <c r="A22" s="0" t="n">
        <v>0</v>
      </c>
      <c r="B22" s="0" t="n">
        <v>3.8</v>
      </c>
      <c r="C22" s="0" t="n">
        <v>4.78</v>
      </c>
      <c r="D22" s="0" t="n">
        <v>5.62</v>
      </c>
      <c r="E22" s="0" t="n">
        <v>6.33</v>
      </c>
      <c r="F22" s="0" t="n">
        <v>6.73</v>
      </c>
      <c r="G22" s="0" t="n">
        <v>7.03</v>
      </c>
      <c r="H22" s="0" t="n">
        <v>7.65</v>
      </c>
      <c r="I22" s="0" t="n">
        <v>150</v>
      </c>
    </row>
    <row r="23" customFormat="false" ht="13.8" hidden="false" customHeight="false" outlineLevel="0" collapsed="false">
      <c r="A23" s="0" t="n">
        <v>0</v>
      </c>
      <c r="B23" s="1" t="n">
        <f aca="false">B$35/-COS(RADIANS($I23))</f>
        <v>3.76163488330322</v>
      </c>
      <c r="C23" s="2" t="n">
        <f aca="false">C$35/-COS(RADIANS($I23))</f>
        <v>4.73348584099555</v>
      </c>
      <c r="D23" s="3" t="n">
        <f aca="false">D$22+(D$24-D$22)*($I23-$I$22)/ ($I$24-$I$22)</f>
        <v>5.57231734655189</v>
      </c>
      <c r="E23" s="3" t="n">
        <f aca="false">E$22+(E$25-E$22)*($I23-$I$22)/ ($I$25-$I$22)</f>
        <v>6.28967981458927</v>
      </c>
      <c r="F23" s="3" t="n">
        <f aca="false">F$22+(F$29-F$22)*($I23-$I$22)/ ($I$29-$I$22)</f>
        <v>6.71166666666667</v>
      </c>
      <c r="G23" s="3" t="n">
        <f aca="false">G$22+(G$29-G$22)*($I23-$I$22)/ ($I$29-$I$22)</f>
        <v>7.01633333333333</v>
      </c>
      <c r="H23" s="3" t="n">
        <f aca="false">H$22+(H$29-H$22)*($I23-$I$22)/ ($I$29-$I$22)</f>
        <v>7.635</v>
      </c>
      <c r="I23" s="0" t="n">
        <v>151</v>
      </c>
    </row>
    <row r="24" customFormat="false" ht="13.8" hidden="false" customHeight="false" outlineLevel="0" collapsed="false">
      <c r="A24" s="0" t="n">
        <v>0</v>
      </c>
      <c r="B24" s="1" t="n">
        <f aca="false">B$35/-COS(RADIANS($I24))</f>
        <v>3.69245332181705</v>
      </c>
      <c r="C24" s="1" t="n">
        <f aca="false">C$35/-COS(RADIANS($I24))</f>
        <v>4.64643062380625</v>
      </c>
      <c r="D24" s="2" t="n">
        <f aca="false">D$35/-COS(RADIANS($I24))</f>
        <v>5.47695203965568</v>
      </c>
      <c r="E24" s="3" t="n">
        <f aca="false">E$22+(E$25-E$22)*($I24-$I$22)/ ($I$25-$I$22)</f>
        <v>6.2090394437678</v>
      </c>
      <c r="F24" s="3" t="n">
        <f aca="false">F$22+(F$29-F$22)*($I24-$I$22)/ ($I$29-$I$22)</f>
        <v>6.675</v>
      </c>
      <c r="G24" s="3" t="n">
        <f aca="false">G$22+(G$29-G$22)*($I24-$I$22)/ ($I$29-$I$22)</f>
        <v>6.989</v>
      </c>
      <c r="H24" s="3" t="n">
        <f aca="false">H$22+(H$29-H$22)*($I24-$I$22)/ ($I$29-$I$22)</f>
        <v>7.605</v>
      </c>
      <c r="I24" s="0" t="n">
        <v>153</v>
      </c>
    </row>
    <row r="25" customFormat="false" ht="13.8" hidden="false" customHeight="false" outlineLevel="0" collapsed="false">
      <c r="A25" s="0" t="n">
        <v>0</v>
      </c>
      <c r="B25" s="4" t="n">
        <v>0</v>
      </c>
      <c r="C25" s="1" t="n">
        <f aca="false">C$35/-COS(RADIANS($I25))</f>
        <v>4.4651338346852</v>
      </c>
      <c r="D25" s="1" t="n">
        <f aca="false">D$35/-COS(RADIANS($I25))</f>
        <v>5.26324954426661</v>
      </c>
      <c r="E25" s="2" t="n">
        <f aca="false">E$35/-COS(RADIANS($I25))</f>
        <v>6.00743851671414</v>
      </c>
      <c r="F25" s="3" t="n">
        <f aca="false">F$22+(F$29-F$22)*($I25-$I$22)/ ($I$29-$I$22)</f>
        <v>6.58333333333333</v>
      </c>
      <c r="G25" s="3" t="n">
        <f aca="false">G$22+(G$29-G$22)*($I25-$I$22)/ ($I$29-$I$22)</f>
        <v>6.92066666666667</v>
      </c>
      <c r="H25" s="3" t="n">
        <f aca="false">H$22+(H$29-H$22)*($I25-$I$22)/ ($I$29-$I$22)</f>
        <v>7.53</v>
      </c>
      <c r="I25" s="0" t="n">
        <v>158</v>
      </c>
    </row>
    <row r="26" customFormat="false" ht="13.8" hidden="false" customHeight="false" outlineLevel="0" collapsed="false">
      <c r="A26" s="0" t="n">
        <v>0</v>
      </c>
      <c r="B26" s="0" t="n">
        <v>0</v>
      </c>
      <c r="C26" s="0" t="n">
        <v>0</v>
      </c>
      <c r="D26" s="0" t="n">
        <v>0</v>
      </c>
      <c r="E26" s="1" t="n">
        <f aca="false">E$35/-COS(RADIANS($I26))</f>
        <v>5.96627761455825</v>
      </c>
      <c r="F26" s="3" t="n">
        <f aca="false">F$22+(F$29-F$22)*($I26-$I$22)/ ($I$29-$I$22)</f>
        <v>6.565</v>
      </c>
      <c r="G26" s="3" t="n">
        <f aca="false">G$22+(G$29-G$22)*($I26-$I$22)/ ($I$29-$I$22)</f>
        <v>6.907</v>
      </c>
      <c r="H26" s="3" t="n">
        <f aca="false">H$22+(H$29-H$22)*($I26-$I$22)/ ($I$29-$I$22)</f>
        <v>7.515</v>
      </c>
      <c r="I26" s="0" t="n">
        <v>159</v>
      </c>
    </row>
    <row r="27" customFormat="false" ht="13.8" hidden="false" customHeight="false" outlineLevel="0" collapsed="false">
      <c r="A27" s="0" t="n">
        <v>0</v>
      </c>
      <c r="B27" s="0" t="n">
        <v>0</v>
      </c>
      <c r="C27" s="0" t="n">
        <v>0</v>
      </c>
      <c r="D27" s="0" t="n">
        <v>0</v>
      </c>
      <c r="E27" s="1" t="n">
        <f aca="false">E$35/-COS(RADIANS($I27))</f>
        <v>5.79446785774912</v>
      </c>
      <c r="F27" s="3" t="n">
        <f aca="false">F$22+(F$29-F$22)*($I27-$I$22)/ ($I$29-$I$22)</f>
        <v>6.47333333333333</v>
      </c>
      <c r="G27" s="3" t="n">
        <f aca="false">G$22+(G$29-G$22)*($I27-$I$22)/ ($I$29-$I$22)</f>
        <v>6.83866666666667</v>
      </c>
      <c r="H27" s="3" t="n">
        <f aca="false">H$22+(H$29-H$22)*($I27-$I$22)/ ($I$29-$I$22)</f>
        <v>7.44</v>
      </c>
      <c r="I27" s="0" t="n">
        <v>164</v>
      </c>
    </row>
    <row r="28" customFormat="false" ht="13.8" hidden="false" customHeight="false" outlineLevel="0" collapsed="false">
      <c r="A28" s="0" t="n">
        <v>0</v>
      </c>
      <c r="B28" s="0" t="n">
        <v>0</v>
      </c>
      <c r="C28" s="0" t="n">
        <v>0</v>
      </c>
      <c r="D28" s="0" t="n">
        <v>0</v>
      </c>
      <c r="E28" s="0" t="n">
        <v>0</v>
      </c>
      <c r="F28" s="3" t="n">
        <f aca="false">F$22+(F$29-F$22)*($I28-$I$22)/ ($I$29-$I$22)</f>
        <v>6.455</v>
      </c>
      <c r="G28" s="3" t="n">
        <f aca="false">G$22+(G$29-G$22)*($I28-$I$22)/ ($I$29-$I$22)</f>
        <v>6.825</v>
      </c>
      <c r="H28" s="3" t="n">
        <f aca="false">H$22+(H$29-H$22)*($I28-$I$22)/ ($I$29-$I$22)</f>
        <v>7.425</v>
      </c>
      <c r="I28" s="0" t="n">
        <v>165</v>
      </c>
    </row>
    <row r="29" customFormat="false" ht="13.8" hidden="false" customHeight="false" outlineLevel="0" collapsed="false">
      <c r="A29" s="0" t="n">
        <v>0</v>
      </c>
      <c r="B29" s="0" t="n">
        <v>0</v>
      </c>
      <c r="C29" s="0" t="n">
        <v>0</v>
      </c>
      <c r="D29" s="0" t="n">
        <v>0</v>
      </c>
      <c r="E29" s="0" t="n">
        <v>0</v>
      </c>
      <c r="F29" s="0" t="n">
        <f aca="false">F$35/-COS(RADIANS($I29))</f>
        <v>6.18</v>
      </c>
      <c r="G29" s="0" t="n">
        <f aca="false">G$35/-COS(RADIANS($I29))</f>
        <v>6.62</v>
      </c>
      <c r="H29" s="0" t="n">
        <f aca="false">H$35/-COS(RADIANS($I29))</f>
        <v>7.2</v>
      </c>
      <c r="I29" s="0" t="n">
        <v>180</v>
      </c>
    </row>
    <row r="30" customFormat="false" ht="13.8" hidden="false" customHeight="false" outlineLevel="0" collapsed="false">
      <c r="B30" s="0" t="n">
        <v>42.8</v>
      </c>
      <c r="C30" s="0" t="n">
        <v>41.6</v>
      </c>
      <c r="D30" s="0" t="n">
        <v>41.3</v>
      </c>
      <c r="E30" s="0" t="n">
        <v>40.9</v>
      </c>
      <c r="F30" s="0" t="n">
        <v>40.1</v>
      </c>
      <c r="G30" s="0" t="n">
        <v>39.8</v>
      </c>
      <c r="H30" s="0" t="n">
        <v>40.5</v>
      </c>
      <c r="I30" s="0" t="s">
        <v>4</v>
      </c>
    </row>
    <row r="31" customFormat="false" ht="13.8" hidden="false" customHeight="false" outlineLevel="0" collapsed="false">
      <c r="B31" s="0" t="n">
        <v>147</v>
      </c>
      <c r="C31" s="0" t="n">
        <v>151</v>
      </c>
      <c r="D31" s="0" t="n">
        <v>153</v>
      </c>
      <c r="E31" s="0" t="n">
        <v>158</v>
      </c>
      <c r="F31" s="0" t="n">
        <v>180</v>
      </c>
      <c r="G31" s="0" t="n">
        <v>180</v>
      </c>
      <c r="H31" s="0" t="n">
        <v>180</v>
      </c>
      <c r="I31" s="0" t="s">
        <v>5</v>
      </c>
    </row>
    <row r="35" customFormat="false" ht="13.8" hidden="false" customHeight="false" outlineLevel="0" collapsed="false">
      <c r="A35" s="0" t="s">
        <v>6</v>
      </c>
      <c r="B35" s="0" t="n">
        <v>3.29</v>
      </c>
      <c r="C35" s="0" t="n">
        <v>4.14</v>
      </c>
      <c r="D35" s="0" t="n">
        <v>4.88</v>
      </c>
      <c r="E35" s="0" t="n">
        <v>5.57</v>
      </c>
      <c r="F35" s="0" t="n">
        <v>6.18</v>
      </c>
      <c r="G35" s="0" t="n">
        <v>6.62</v>
      </c>
      <c r="H35" s="0" t="n">
        <v>7.2</v>
      </c>
    </row>
    <row r="36" customFormat="false" ht="13.8" hidden="false" customHeight="false" outlineLevel="0" collapsed="false">
      <c r="A36" s="0" t="s">
        <v>7</v>
      </c>
      <c r="B36" s="0" t="n">
        <v>3.05</v>
      </c>
      <c r="C36" s="0" t="n">
        <v>3.64</v>
      </c>
      <c r="D36" s="0" t="n">
        <v>4.11</v>
      </c>
      <c r="E36" s="0" t="n">
        <v>4.45</v>
      </c>
      <c r="F36" s="0" t="n">
        <v>4.61</v>
      </c>
      <c r="G36" s="0" t="n">
        <v>4.67</v>
      </c>
      <c r="H36" s="0" t="n">
        <v>4.66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LibreOffice/7.0.5.2$Linux_X86_64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2021-06-04T15:33:23Z</dcterms:created>
  <dc:creator>Thomas</dc:creator>
  <dc:description/>
  <dc:language>en-US</dc:language>
  <cp:lastModifiedBy/>
  <dcterms:modified xsi:type="dcterms:W3CDTF">2021-06-07T15:43:29Z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