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onard/Desktop/"/>
    </mc:Choice>
  </mc:AlternateContent>
  <xr:revisionPtr revIDLastSave="0" documentId="8_{372F4FD9-F26F-DC42-80ED-7601358D240B}" xr6:coauthVersionLast="47" xr6:coauthVersionMax="47" xr10:uidLastSave="{00000000-0000-0000-0000-000000000000}"/>
  <bookViews>
    <workbookView xWindow="0" yWindow="880" windowWidth="34020" windowHeight="18880" xr2:uid="{5F20C071-B7B1-482D-9BCF-24B75B98DD9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L10" i="1"/>
  <c r="K10" i="1"/>
  <c r="J10" i="1"/>
  <c r="E10" i="1"/>
  <c r="Q10" i="1" s="1"/>
  <c r="M9" i="1"/>
  <c r="L9" i="1"/>
  <c r="K9" i="1"/>
  <c r="J9" i="1"/>
  <c r="E9" i="1"/>
  <c r="Q9" i="1" s="1"/>
  <c r="J2" i="1"/>
  <c r="K2" i="1"/>
  <c r="O2" i="1" s="1"/>
  <c r="L2" i="1"/>
  <c r="P2" i="1" s="1"/>
  <c r="M2" i="1"/>
  <c r="Q2" i="1" s="1"/>
  <c r="L3" i="1"/>
  <c r="E15" i="1"/>
  <c r="Q15" i="1" s="1"/>
  <c r="E14" i="1"/>
  <c r="N14" i="1" s="1"/>
  <c r="J15" i="1"/>
  <c r="K15" i="1" s="1"/>
  <c r="L15" i="1" s="1"/>
  <c r="M15" i="1" s="1"/>
  <c r="J14" i="1"/>
  <c r="K14" i="1" s="1"/>
  <c r="L14" i="1" s="1"/>
  <c r="C7" i="1"/>
  <c r="M7" i="1" s="1"/>
  <c r="M16" i="1"/>
  <c r="L16" i="1"/>
  <c r="K16" i="1"/>
  <c r="J16" i="1"/>
  <c r="E16" i="1"/>
  <c r="P16" i="1" s="1"/>
  <c r="M13" i="1"/>
  <c r="L13" i="1"/>
  <c r="K13" i="1"/>
  <c r="J13" i="1"/>
  <c r="E13" i="1"/>
  <c r="N13" i="1" s="1"/>
  <c r="M8" i="1"/>
  <c r="L8" i="1"/>
  <c r="K8" i="1"/>
  <c r="J8" i="1"/>
  <c r="E8" i="1"/>
  <c r="Q8" i="1" s="1"/>
  <c r="M6" i="1"/>
  <c r="L6" i="1"/>
  <c r="K6" i="1"/>
  <c r="J6" i="1"/>
  <c r="E6" i="1"/>
  <c r="Q6" i="1" s="1"/>
  <c r="M5" i="1"/>
  <c r="L5" i="1"/>
  <c r="J5" i="1"/>
  <c r="K5" i="1"/>
  <c r="E5" i="1"/>
  <c r="N5" i="1" s="1"/>
  <c r="M4" i="1"/>
  <c r="L4" i="1"/>
  <c r="K4" i="1"/>
  <c r="J4" i="1"/>
  <c r="E4" i="1"/>
  <c r="Q4" i="1" s="1"/>
  <c r="M3" i="1"/>
  <c r="K3" i="1"/>
  <c r="J3" i="1"/>
  <c r="E3" i="1"/>
  <c r="P3" i="1" s="1"/>
  <c r="N2" i="1"/>
  <c r="K7" i="1" l="1"/>
  <c r="O8" i="1"/>
  <c r="E7" i="1"/>
  <c r="P7" i="1" s="1"/>
  <c r="N3" i="1"/>
  <c r="P10" i="1"/>
  <c r="N10" i="1"/>
  <c r="O10" i="1"/>
  <c r="N9" i="1"/>
  <c r="O9" i="1"/>
  <c r="P9" i="1"/>
  <c r="K11" i="1"/>
  <c r="N8" i="1"/>
  <c r="Q3" i="1"/>
  <c r="O5" i="1"/>
  <c r="P8" i="1"/>
  <c r="O3" i="1"/>
  <c r="P5" i="1"/>
  <c r="Q16" i="1"/>
  <c r="J7" i="1"/>
  <c r="J11" i="1" s="1"/>
  <c r="Q5" i="1"/>
  <c r="O13" i="1"/>
  <c r="N4" i="1"/>
  <c r="P6" i="1"/>
  <c r="P13" i="1"/>
  <c r="O4" i="1"/>
  <c r="Q13" i="1"/>
  <c r="P4" i="1"/>
  <c r="O7" i="1"/>
  <c r="O16" i="1"/>
  <c r="N6" i="1"/>
  <c r="O6" i="1"/>
  <c r="N7" i="1"/>
  <c r="N16" i="1"/>
  <c r="O15" i="1"/>
  <c r="P15" i="1"/>
  <c r="N15" i="1"/>
  <c r="O14" i="1"/>
  <c r="P14" i="1"/>
  <c r="Q14" i="1"/>
  <c r="J17" i="1"/>
  <c r="K17" i="1"/>
  <c r="L7" i="1"/>
  <c r="L11" i="1" s="1"/>
  <c r="M11" i="1"/>
  <c r="L17" i="1"/>
  <c r="M14" i="1"/>
  <c r="M17" i="1" s="1"/>
  <c r="P11" i="1" l="1"/>
  <c r="Q7" i="1"/>
  <c r="Q11" i="1"/>
  <c r="O17" i="1"/>
  <c r="K19" i="1"/>
  <c r="J19" i="1"/>
  <c r="O11" i="1"/>
  <c r="O19" i="1" s="1"/>
  <c r="N17" i="1"/>
  <c r="N11" i="1"/>
  <c r="N19" i="1" s="1"/>
  <c r="P17" i="1"/>
  <c r="P19" i="1" s="1"/>
  <c r="Q17" i="1"/>
  <c r="M19" i="1"/>
  <c r="L19" i="1"/>
  <c r="Q19" i="1" l="1"/>
</calcChain>
</file>

<file path=xl/sharedStrings.xml><?xml version="1.0" encoding="utf-8"?>
<sst xmlns="http://schemas.openxmlformats.org/spreadsheetml/2006/main" count="38" uniqueCount="37">
  <si>
    <t>Parameters</t>
  </si>
  <si>
    <t>Uren</t>
  </si>
  <si>
    <t>Wh</t>
  </si>
  <si>
    <t>Verbruiker</t>
  </si>
  <si>
    <t>Vermogen
(W)</t>
  </si>
  <si>
    <t>Spanning 
(V)</t>
  </si>
  <si>
    <t>Stroom
(A)</t>
  </si>
  <si>
    <t>Driekleur/anker</t>
  </si>
  <si>
    <t>AS34</t>
  </si>
  <si>
    <t>Windset</t>
  </si>
  <si>
    <t>Kompas</t>
  </si>
  <si>
    <t>AIS</t>
  </si>
  <si>
    <t>EmTrak B953</t>
  </si>
  <si>
    <t>Marifoon - standby</t>
  </si>
  <si>
    <t>Marifoon zenden</t>
  </si>
  <si>
    <t>Stuurautomaat</t>
  </si>
  <si>
    <t>ST1000+</t>
  </si>
  <si>
    <t>Interne verlichting</t>
  </si>
  <si>
    <t>iPad</t>
  </si>
  <si>
    <t>iPhone</t>
  </si>
  <si>
    <t>Koelkast</t>
  </si>
  <si>
    <t>Huishoudelijk</t>
  </si>
  <si>
    <t>Multiplexer</t>
  </si>
  <si>
    <t>Energiebehoefte per 24 uur</t>
  </si>
  <si>
    <t>Ah</t>
  </si>
  <si>
    <t>Type</t>
  </si>
  <si>
    <t>Autonnic</t>
  </si>
  <si>
    <t>RoosMux</t>
  </si>
  <si>
    <t>Standard Horizon GX 1800</t>
  </si>
  <si>
    <t>LED</t>
  </si>
  <si>
    <t>Dometic CD30</t>
  </si>
  <si>
    <t>Zeilen en Navigatie</t>
  </si>
  <si>
    <t>15 Wh</t>
  </si>
  <si>
    <t>Scenario 1</t>
  </si>
  <si>
    <t>Scenario 2</t>
  </si>
  <si>
    <t>Scenario 3</t>
  </si>
  <si>
    <t>Scenario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</si>
</sst>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.0_);_(* \(#,##0.0\);_(* &quot;-&quot;??_);_(@_)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/>
    <xf numFmtId="0" fontId="0" fillId="0" borderId="2" xfId="0" applyBorder="1"/>
    <xf numFmtId="165" fontId="0" fillId="0" borderId="1" xfId="1" applyNumberFormat="1" applyFont="1" applyBorder="1"/>
    <xf numFmtId="165" fontId="0" fillId="0" borderId="3" xfId="1" applyNumberFormat="1" applyFont="1" applyBorder="1"/>
    <xf numFmtId="165" fontId="0" fillId="0" borderId="1" xfId="1" applyNumberFormat="1" applyFont="1" applyBorder="1" applyAlignment="1">
      <alignment horizontal="right"/>
    </xf>
    <xf numFmtId="165" fontId="0" fillId="0" borderId="3" xfId="1" applyNumberFormat="1" applyFont="1" applyBorder="1" applyAlignment="1">
      <alignment horizontal="right"/>
    </xf>
    <xf numFmtId="165" fontId="0" fillId="0" borderId="2" xfId="1" applyNumberFormat="1" applyFont="1" applyBorder="1" applyAlignment="1">
      <alignment horizontal="right"/>
    </xf>
    <xf numFmtId="0" fontId="0" fillId="0" borderId="7" xfId="0" applyBorder="1"/>
    <xf numFmtId="0" fontId="0" fillId="0" borderId="8" xfId="0" applyBorder="1"/>
    <xf numFmtId="165" fontId="0" fillId="0" borderId="7" xfId="1" applyNumberFormat="1" applyFont="1" applyBorder="1"/>
    <xf numFmtId="165" fontId="0" fillId="0" borderId="0" xfId="1" applyNumberFormat="1" applyFont="1" applyBorder="1"/>
    <xf numFmtId="165" fontId="0" fillId="0" borderId="8" xfId="1" applyNumberFormat="1" applyFont="1" applyBorder="1"/>
    <xf numFmtId="165" fontId="0" fillId="0" borderId="7" xfId="1" applyNumberFormat="1" applyFont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165" fontId="0" fillId="0" borderId="8" xfId="1" applyNumberFormat="1" applyFont="1" applyBorder="1" applyAlignment="1">
      <alignment horizontal="right"/>
    </xf>
    <xf numFmtId="0" fontId="2" fillId="2" borderId="4" xfId="0" applyFont="1" applyFill="1" applyBorder="1"/>
    <xf numFmtId="0" fontId="0" fillId="2" borderId="5" xfId="0" applyFill="1" applyBorder="1"/>
    <xf numFmtId="165" fontId="0" fillId="2" borderId="4" xfId="1" applyNumberFormat="1" applyFont="1" applyFill="1" applyBorder="1"/>
    <xf numFmtId="165" fontId="0" fillId="2" borderId="6" xfId="1" applyNumberFormat="1" applyFont="1" applyFill="1" applyBorder="1"/>
    <xf numFmtId="165" fontId="0" fillId="2" borderId="4" xfId="1" applyNumberFormat="1" applyFont="1" applyFill="1" applyBorder="1" applyAlignment="1">
      <alignment horizontal="right"/>
    </xf>
    <xf numFmtId="165" fontId="0" fillId="2" borderId="6" xfId="1" applyNumberFormat="1" applyFont="1" applyFill="1" applyBorder="1" applyAlignment="1">
      <alignment horizontal="right"/>
    </xf>
    <xf numFmtId="165" fontId="0" fillId="2" borderId="5" xfId="1" applyNumberFormat="1" applyFont="1" applyFill="1" applyBorder="1" applyAlignment="1">
      <alignment horizontal="right"/>
    </xf>
    <xf numFmtId="166" fontId="2" fillId="2" borderId="4" xfId="1" applyNumberFormat="1" applyFont="1" applyFill="1" applyBorder="1"/>
    <xf numFmtId="166" fontId="2" fillId="2" borderId="6" xfId="1" applyNumberFormat="1" applyFont="1" applyFill="1" applyBorder="1"/>
    <xf numFmtId="166" fontId="2" fillId="2" borderId="5" xfId="1" applyNumberFormat="1" applyFont="1" applyFill="1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165" fontId="0" fillId="0" borderId="9" xfId="1" applyNumberFormat="1" applyFont="1" applyBorder="1"/>
    <xf numFmtId="165" fontId="0" fillId="0" borderId="11" xfId="1" applyNumberFormat="1" applyFont="1" applyBorder="1"/>
    <xf numFmtId="165" fontId="0" fillId="0" borderId="9" xfId="1" applyNumberFormat="1" applyFont="1" applyBorder="1" applyAlignment="1">
      <alignment horizontal="right"/>
    </xf>
    <xf numFmtId="165" fontId="0" fillId="0" borderId="11" xfId="1" applyNumberFormat="1" applyFont="1" applyBorder="1" applyAlignment="1">
      <alignment horizontal="right"/>
    </xf>
    <xf numFmtId="165" fontId="0" fillId="0" borderId="10" xfId="1" applyNumberFormat="1" applyFont="1" applyBorder="1" applyAlignment="1">
      <alignment horizontal="right"/>
    </xf>
    <xf numFmtId="0" fontId="0" fillId="2" borderId="4" xfId="0" applyFill="1" applyBorder="1"/>
    <xf numFmtId="0" fontId="0" fillId="2" borderId="6" xfId="0" applyFill="1" applyBorder="1"/>
    <xf numFmtId="4" fontId="0" fillId="0" borderId="0" xfId="0" applyNumberFormat="1"/>
    <xf numFmtId="0" fontId="4" fillId="3" borderId="4" xfId="0" applyFont="1" applyFill="1" applyBorder="1"/>
    <xf numFmtId="0" fontId="5" fillId="3" borderId="5" xfId="0" applyFont="1" applyFill="1" applyBorder="1"/>
    <xf numFmtId="165" fontId="5" fillId="3" borderId="4" xfId="1" applyNumberFormat="1" applyFont="1" applyFill="1" applyBorder="1"/>
    <xf numFmtId="165" fontId="5" fillId="3" borderId="6" xfId="1" applyNumberFormat="1" applyFont="1" applyFill="1" applyBorder="1"/>
    <xf numFmtId="165" fontId="5" fillId="3" borderId="5" xfId="1" applyNumberFormat="1" applyFont="1" applyFill="1" applyBorder="1"/>
    <xf numFmtId="166" fontId="3" fillId="3" borderId="4" xfId="1" applyNumberFormat="1" applyFont="1" applyFill="1" applyBorder="1"/>
    <xf numFmtId="166" fontId="3" fillId="3" borderId="6" xfId="1" applyNumberFormat="1" applyFont="1" applyFill="1" applyBorder="1"/>
    <xf numFmtId="166" fontId="3" fillId="3" borderId="5" xfId="1" applyNumberFormat="1" applyFont="1" applyFill="1" applyBorder="1"/>
    <xf numFmtId="166" fontId="7" fillId="0" borderId="1" xfId="1" applyNumberFormat="1" applyFont="1" applyBorder="1"/>
    <xf numFmtId="166" fontId="7" fillId="0" borderId="3" xfId="1" applyNumberFormat="1" applyFont="1" applyBorder="1"/>
    <xf numFmtId="166" fontId="7" fillId="0" borderId="2" xfId="1" applyNumberFormat="1" applyFont="1" applyBorder="1"/>
    <xf numFmtId="166" fontId="7" fillId="0" borderId="7" xfId="1" applyNumberFormat="1" applyFont="1" applyBorder="1"/>
    <xf numFmtId="166" fontId="7" fillId="0" borderId="0" xfId="1" applyNumberFormat="1" applyFont="1" applyBorder="1"/>
    <xf numFmtId="166" fontId="7" fillId="0" borderId="8" xfId="1" applyNumberFormat="1" applyFont="1" applyBorder="1"/>
    <xf numFmtId="0" fontId="7" fillId="0" borderId="1" xfId="0" applyFont="1" applyBorder="1"/>
    <xf numFmtId="0" fontId="7" fillId="0" borderId="3" xfId="0" applyFont="1" applyBorder="1"/>
    <xf numFmtId="0" fontId="7" fillId="0" borderId="2" xfId="0" applyFont="1" applyBorder="1"/>
    <xf numFmtId="166" fontId="7" fillId="0" borderId="9" xfId="1" applyNumberFormat="1" applyFont="1" applyBorder="1"/>
    <xf numFmtId="166" fontId="7" fillId="0" borderId="11" xfId="1" applyNumberFormat="1" applyFont="1" applyBorder="1"/>
    <xf numFmtId="166" fontId="7" fillId="0" borderId="10" xfId="1" applyNumberFormat="1" applyFont="1" applyBorder="1"/>
    <xf numFmtId="166" fontId="6" fillId="0" borderId="7" xfId="1" applyNumberFormat="1" applyFont="1" applyBorder="1"/>
    <xf numFmtId="166" fontId="6" fillId="0" borderId="0" xfId="1" applyNumberFormat="1" applyFont="1" applyBorder="1"/>
    <xf numFmtId="166" fontId="6" fillId="0" borderId="8" xfId="1" applyNumberFormat="1" applyFont="1" applyBorder="1"/>
    <xf numFmtId="165" fontId="7" fillId="0" borderId="2" xfId="1" applyNumberFormat="1" applyFont="1" applyBorder="1"/>
    <xf numFmtId="165" fontId="7" fillId="0" borderId="8" xfId="1" applyNumberFormat="1" applyFont="1" applyBorder="1"/>
    <xf numFmtId="165" fontId="7" fillId="2" borderId="5" xfId="1" applyNumberFormat="1" applyFont="1" applyFill="1" applyBorder="1"/>
    <xf numFmtId="165" fontId="7" fillId="0" borderId="10" xfId="1" applyNumberFormat="1" applyFont="1" applyBorder="1"/>
    <xf numFmtId="0" fontId="7" fillId="2" borderId="5" xfId="0" applyFont="1" applyFill="1" applyBorder="1"/>
    <xf numFmtId="0" fontId="7" fillId="0" borderId="8" xfId="0" applyFont="1" applyBorder="1"/>
    <xf numFmtId="165" fontId="7" fillId="3" borderId="5" xfId="1" applyNumberFormat="1" applyFont="1" applyFill="1" applyBorder="1"/>
    <xf numFmtId="0" fontId="5" fillId="4" borderId="1" xfId="0" applyFont="1" applyFill="1" applyBorder="1"/>
    <xf numFmtId="0" fontId="5" fillId="4" borderId="2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3" fillId="4" borderId="4" xfId="0" applyFont="1" applyFill="1" applyBorder="1" applyAlignment="1">
      <alignment horizontal="right" wrapText="1"/>
    </xf>
    <xf numFmtId="0" fontId="3" fillId="4" borderId="6" xfId="0" applyFont="1" applyFill="1" applyBorder="1" applyAlignment="1">
      <alignment horizontal="right" wrapText="1"/>
    </xf>
    <xf numFmtId="0" fontId="3" fillId="4" borderId="5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81B86-0A76-4280-85A5-1E4D572D1A2D}">
  <dimension ref="A1:Q21"/>
  <sheetViews>
    <sheetView tabSelected="1" zoomScale="125" workbookViewId="0">
      <selection activeCell="S23" sqref="S23"/>
    </sheetView>
  </sheetViews>
  <sheetFormatPr baseColWidth="10" defaultColWidth="8.83203125" defaultRowHeight="15" x14ac:dyDescent="0.2"/>
  <cols>
    <col min="1" max="1" width="19" bestFit="1" customWidth="1"/>
    <col min="2" max="2" width="19" customWidth="1"/>
    <col min="3" max="17" width="10.83203125" customWidth="1"/>
  </cols>
  <sheetData>
    <row r="1" spans="1:17" ht="16" x14ac:dyDescent="0.2">
      <c r="A1" s="67"/>
      <c r="B1" s="68"/>
      <c r="C1" s="74" t="s">
        <v>0</v>
      </c>
      <c r="D1" s="75"/>
      <c r="E1" s="76"/>
      <c r="F1" s="74" t="s">
        <v>1</v>
      </c>
      <c r="G1" s="75"/>
      <c r="H1" s="75"/>
      <c r="I1" s="76"/>
      <c r="J1" s="74" t="s">
        <v>2</v>
      </c>
      <c r="K1" s="75"/>
      <c r="L1" s="75"/>
      <c r="M1" s="76"/>
      <c r="N1" s="74" t="s">
        <v>24</v>
      </c>
      <c r="O1" s="75"/>
      <c r="P1" s="75"/>
      <c r="Q1" s="76"/>
    </row>
    <row r="2" spans="1:17" ht="34" x14ac:dyDescent="0.2">
      <c r="A2" s="69" t="s">
        <v>3</v>
      </c>
      <c r="B2" s="70" t="s">
        <v>25</v>
      </c>
      <c r="C2" s="71" t="s">
        <v>4</v>
      </c>
      <c r="D2" s="72" t="s">
        <v>5</v>
      </c>
      <c r="E2" s="73" t="s">
        <v>6</v>
      </c>
      <c r="F2" s="71" t="s">
        <v>33</v>
      </c>
      <c r="G2" s="72" t="s">
        <v>34</v>
      </c>
      <c r="H2" s="72" t="s">
        <v>35</v>
      </c>
      <c r="I2" s="73" t="s">
        <v>36</v>
      </c>
      <c r="J2" s="71" t="str">
        <f t="shared" ref="J2:Q2" si="0">F2</f>
        <v>Scenario 1</v>
      </c>
      <c r="K2" s="72" t="str">
        <f t="shared" si="0"/>
        <v>Scenario 2</v>
      </c>
      <c r="L2" s="72" t="str">
        <f t="shared" si="0"/>
        <v>Scenario 3</v>
      </c>
      <c r="M2" s="73" t="str">
        <f t="shared" si="0"/>
        <v>Scenario 4</v>
      </c>
      <c r="N2" s="71" t="str">
        <f t="shared" si="0"/>
        <v>Scenario 1</v>
      </c>
      <c r="O2" s="72" t="str">
        <f t="shared" si="0"/>
        <v>Scenario 2</v>
      </c>
      <c r="P2" s="72" t="str">
        <f t="shared" si="0"/>
        <v>Scenario 3</v>
      </c>
      <c r="Q2" s="73" t="str">
        <f t="shared" si="0"/>
        <v>Scenario 4</v>
      </c>
    </row>
    <row r="3" spans="1:17" x14ac:dyDescent="0.2">
      <c r="A3" s="1" t="s">
        <v>7</v>
      </c>
      <c r="B3" s="2" t="s">
        <v>8</v>
      </c>
      <c r="C3" s="3">
        <v>2</v>
      </c>
      <c r="D3" s="4">
        <v>12</v>
      </c>
      <c r="E3" s="60">
        <f t="shared" ref="E3:E8" si="1">C3/12</f>
        <v>0.16666666666666666</v>
      </c>
      <c r="F3" s="5">
        <v>12</v>
      </c>
      <c r="G3" s="6">
        <v>12</v>
      </c>
      <c r="H3" s="6">
        <v>12</v>
      </c>
      <c r="I3" s="7">
        <v>0</v>
      </c>
      <c r="J3" s="45">
        <f t="shared" ref="J3:M8" si="2">F3*$C3</f>
        <v>24</v>
      </c>
      <c r="K3" s="46">
        <f t="shared" si="2"/>
        <v>24</v>
      </c>
      <c r="L3" s="46">
        <f t="shared" si="2"/>
        <v>24</v>
      </c>
      <c r="M3" s="47">
        <f t="shared" si="2"/>
        <v>0</v>
      </c>
      <c r="N3" s="45">
        <f>$E3*F3</f>
        <v>2</v>
      </c>
      <c r="O3" s="46">
        <f t="shared" ref="O3:O8" si="3">$E3*G3</f>
        <v>2</v>
      </c>
      <c r="P3" s="46">
        <f t="shared" ref="P3:P8" si="4">$E3*H3</f>
        <v>2</v>
      </c>
      <c r="Q3" s="47">
        <f t="shared" ref="Q3:Q8" si="5">$E3*I3</f>
        <v>0</v>
      </c>
    </row>
    <row r="4" spans="1:17" x14ac:dyDescent="0.2">
      <c r="A4" s="8" t="s">
        <v>9</v>
      </c>
      <c r="B4" s="9" t="s">
        <v>26</v>
      </c>
      <c r="C4" s="10">
        <v>0.5</v>
      </c>
      <c r="D4" s="11">
        <v>12</v>
      </c>
      <c r="E4" s="61">
        <f t="shared" si="1"/>
        <v>4.1666666666666664E-2</v>
      </c>
      <c r="F4" s="13">
        <v>24</v>
      </c>
      <c r="G4" s="14">
        <v>14</v>
      </c>
      <c r="H4" s="14">
        <v>6</v>
      </c>
      <c r="I4" s="15">
        <v>6</v>
      </c>
      <c r="J4" s="48">
        <f t="shared" si="2"/>
        <v>12</v>
      </c>
      <c r="K4" s="49">
        <f t="shared" si="2"/>
        <v>7</v>
      </c>
      <c r="L4" s="49">
        <f t="shared" si="2"/>
        <v>3</v>
      </c>
      <c r="M4" s="50">
        <f t="shared" si="2"/>
        <v>3</v>
      </c>
      <c r="N4" s="48">
        <f t="shared" ref="N4:N8" si="6">$E4*F4</f>
        <v>1</v>
      </c>
      <c r="O4" s="49">
        <f t="shared" si="3"/>
        <v>0.58333333333333326</v>
      </c>
      <c r="P4" s="49">
        <f t="shared" si="4"/>
        <v>0.25</v>
      </c>
      <c r="Q4" s="50">
        <f t="shared" si="5"/>
        <v>0.25</v>
      </c>
    </row>
    <row r="5" spans="1:17" x14ac:dyDescent="0.2">
      <c r="A5" s="8" t="s">
        <v>10</v>
      </c>
      <c r="B5" s="9"/>
      <c r="C5" s="10">
        <v>1</v>
      </c>
      <c r="D5" s="11">
        <v>12</v>
      </c>
      <c r="E5" s="61">
        <f t="shared" si="1"/>
        <v>8.3333333333333329E-2</v>
      </c>
      <c r="F5" s="13">
        <v>12</v>
      </c>
      <c r="G5" s="14">
        <v>12</v>
      </c>
      <c r="H5" s="14">
        <v>1</v>
      </c>
      <c r="I5" s="15">
        <v>0</v>
      </c>
      <c r="J5" s="48">
        <f t="shared" si="2"/>
        <v>12</v>
      </c>
      <c r="K5" s="49">
        <f t="shared" si="2"/>
        <v>12</v>
      </c>
      <c r="L5" s="49">
        <f t="shared" si="2"/>
        <v>1</v>
      </c>
      <c r="M5" s="50">
        <f t="shared" si="2"/>
        <v>0</v>
      </c>
      <c r="N5" s="48">
        <f t="shared" si="6"/>
        <v>1</v>
      </c>
      <c r="O5" s="49">
        <f t="shared" si="3"/>
        <v>1</v>
      </c>
      <c r="P5" s="49">
        <f t="shared" si="4"/>
        <v>8.3333333333333329E-2</v>
      </c>
      <c r="Q5" s="50">
        <f t="shared" si="5"/>
        <v>0</v>
      </c>
    </row>
    <row r="6" spans="1:17" x14ac:dyDescent="0.2">
      <c r="A6" s="8" t="s">
        <v>11</v>
      </c>
      <c r="B6" s="9" t="s">
        <v>12</v>
      </c>
      <c r="C6" s="10">
        <v>2.1</v>
      </c>
      <c r="D6" s="11">
        <v>12</v>
      </c>
      <c r="E6" s="61">
        <f t="shared" si="1"/>
        <v>0.17500000000000002</v>
      </c>
      <c r="F6" s="13">
        <v>24</v>
      </c>
      <c r="G6" s="14">
        <v>14</v>
      </c>
      <c r="H6" s="14">
        <v>24</v>
      </c>
      <c r="I6" s="15">
        <v>6</v>
      </c>
      <c r="J6" s="48">
        <f t="shared" si="2"/>
        <v>50.400000000000006</v>
      </c>
      <c r="K6" s="49">
        <f t="shared" si="2"/>
        <v>29.400000000000002</v>
      </c>
      <c r="L6" s="49">
        <f t="shared" si="2"/>
        <v>50.400000000000006</v>
      </c>
      <c r="M6" s="50">
        <f t="shared" si="2"/>
        <v>12.600000000000001</v>
      </c>
      <c r="N6" s="48">
        <f t="shared" si="6"/>
        <v>4.2</v>
      </c>
      <c r="O6" s="49">
        <f t="shared" si="3"/>
        <v>2.4500000000000002</v>
      </c>
      <c r="P6" s="49">
        <f t="shared" si="4"/>
        <v>4.2</v>
      </c>
      <c r="Q6" s="50">
        <f t="shared" si="5"/>
        <v>1.05</v>
      </c>
    </row>
    <row r="7" spans="1:17" x14ac:dyDescent="0.2">
      <c r="A7" s="8" t="s">
        <v>22</v>
      </c>
      <c r="B7" s="9" t="s">
        <v>27</v>
      </c>
      <c r="C7" s="10">
        <f>12*0.15</f>
        <v>1.7999999999999998</v>
      </c>
      <c r="D7" s="11">
        <v>12</v>
      </c>
      <c r="E7" s="61">
        <f t="shared" si="1"/>
        <v>0.15</v>
      </c>
      <c r="F7" s="13">
        <v>24</v>
      </c>
      <c r="G7" s="14">
        <v>14</v>
      </c>
      <c r="H7" s="14">
        <v>10</v>
      </c>
      <c r="I7" s="15">
        <v>6</v>
      </c>
      <c r="J7" s="48">
        <f t="shared" ref="J7" si="7">F7*$C7</f>
        <v>43.199999999999996</v>
      </c>
      <c r="K7" s="49">
        <f t="shared" ref="K7" si="8">G7*$C7</f>
        <v>25.199999999999996</v>
      </c>
      <c r="L7" s="49">
        <f t="shared" ref="L7" si="9">H7*$C7</f>
        <v>18</v>
      </c>
      <c r="M7" s="50">
        <f t="shared" ref="M7" si="10">I7*$C7</f>
        <v>10.799999999999999</v>
      </c>
      <c r="N7" s="48">
        <f t="shared" si="6"/>
        <v>3.5999999999999996</v>
      </c>
      <c r="O7" s="49">
        <f t="shared" si="3"/>
        <v>2.1</v>
      </c>
      <c r="P7" s="49">
        <f t="shared" si="4"/>
        <v>1.5</v>
      </c>
      <c r="Q7" s="50">
        <f t="shared" si="5"/>
        <v>0.89999999999999991</v>
      </c>
    </row>
    <row r="8" spans="1:17" x14ac:dyDescent="0.2">
      <c r="A8" s="8" t="s">
        <v>13</v>
      </c>
      <c r="B8" s="9" t="s">
        <v>28</v>
      </c>
      <c r="C8" s="10">
        <v>6</v>
      </c>
      <c r="D8" s="11">
        <v>12</v>
      </c>
      <c r="E8" s="61">
        <f t="shared" si="1"/>
        <v>0.5</v>
      </c>
      <c r="F8" s="13">
        <v>24</v>
      </c>
      <c r="G8" s="14">
        <v>14</v>
      </c>
      <c r="H8" s="14">
        <v>6</v>
      </c>
      <c r="I8" s="15">
        <v>0</v>
      </c>
      <c r="J8" s="48">
        <f t="shared" si="2"/>
        <v>144</v>
      </c>
      <c r="K8" s="49">
        <f t="shared" si="2"/>
        <v>84</v>
      </c>
      <c r="L8" s="49">
        <f t="shared" si="2"/>
        <v>36</v>
      </c>
      <c r="M8" s="50">
        <f t="shared" si="2"/>
        <v>0</v>
      </c>
      <c r="N8" s="48">
        <f t="shared" si="6"/>
        <v>12</v>
      </c>
      <c r="O8" s="49">
        <f t="shared" si="3"/>
        <v>7</v>
      </c>
      <c r="P8" s="49">
        <f t="shared" si="4"/>
        <v>3</v>
      </c>
      <c r="Q8" s="50">
        <f t="shared" si="5"/>
        <v>0</v>
      </c>
    </row>
    <row r="9" spans="1:17" x14ac:dyDescent="0.2">
      <c r="A9" s="8" t="s">
        <v>14</v>
      </c>
      <c r="B9" s="9" t="s">
        <v>28</v>
      </c>
      <c r="C9" s="10">
        <v>60</v>
      </c>
      <c r="D9" s="11">
        <v>12</v>
      </c>
      <c r="E9" s="61">
        <f t="shared" ref="E9" si="11">C9/12</f>
        <v>5</v>
      </c>
      <c r="F9" s="13">
        <v>0.5</v>
      </c>
      <c r="G9" s="14">
        <v>0.5</v>
      </c>
      <c r="H9" s="14">
        <v>0.5</v>
      </c>
      <c r="I9" s="15">
        <v>0.5</v>
      </c>
      <c r="J9" s="48">
        <f t="shared" ref="J9" si="12">F9*$C9</f>
        <v>30</v>
      </c>
      <c r="K9" s="49">
        <f t="shared" ref="K9" si="13">G9*$C9</f>
        <v>30</v>
      </c>
      <c r="L9" s="49">
        <f t="shared" ref="L9" si="14">H9*$C9</f>
        <v>30</v>
      </c>
      <c r="M9" s="50">
        <f t="shared" ref="M9" si="15">I9*$C9</f>
        <v>30</v>
      </c>
      <c r="N9" s="48">
        <f t="shared" ref="N9:N10" si="16">$E9*F9</f>
        <v>2.5</v>
      </c>
      <c r="O9" s="49">
        <f t="shared" ref="O9:O10" si="17">$E9*G9</f>
        <v>2.5</v>
      </c>
      <c r="P9" s="49">
        <f t="shared" ref="P9:P10" si="18">$E9*H9</f>
        <v>2.5</v>
      </c>
      <c r="Q9" s="50">
        <f t="shared" ref="Q9:Q10" si="19">$E9*I9</f>
        <v>2.5</v>
      </c>
    </row>
    <row r="10" spans="1:17" x14ac:dyDescent="0.2">
      <c r="A10" s="27" t="s">
        <v>15</v>
      </c>
      <c r="B10" s="28" t="s">
        <v>16</v>
      </c>
      <c r="C10" s="29">
        <v>15</v>
      </c>
      <c r="D10" s="30">
        <v>12</v>
      </c>
      <c r="E10" s="63">
        <f>C10/12</f>
        <v>1.25</v>
      </c>
      <c r="F10" s="31">
        <v>12</v>
      </c>
      <c r="G10" s="32">
        <v>14</v>
      </c>
      <c r="H10" s="32">
        <v>2</v>
      </c>
      <c r="I10" s="33">
        <v>0</v>
      </c>
      <c r="J10" s="54">
        <f>F10*$C10</f>
        <v>180</v>
      </c>
      <c r="K10" s="55">
        <f>G10*$C10</f>
        <v>210</v>
      </c>
      <c r="L10" s="55">
        <f>H10*$C10</f>
        <v>30</v>
      </c>
      <c r="M10" s="56">
        <f>I10*$C10</f>
        <v>0</v>
      </c>
      <c r="N10" s="54">
        <f t="shared" si="16"/>
        <v>15</v>
      </c>
      <c r="O10" s="55">
        <f t="shared" si="17"/>
        <v>17.5</v>
      </c>
      <c r="P10" s="55">
        <f t="shared" si="18"/>
        <v>2.5</v>
      </c>
      <c r="Q10" s="56">
        <f t="shared" si="19"/>
        <v>0</v>
      </c>
    </row>
    <row r="11" spans="1:17" ht="16" x14ac:dyDescent="0.2">
      <c r="A11" s="16" t="s">
        <v>31</v>
      </c>
      <c r="B11" s="17"/>
      <c r="C11" s="18"/>
      <c r="D11" s="19"/>
      <c r="E11" s="62"/>
      <c r="F11" s="20"/>
      <c r="G11" s="21"/>
      <c r="H11" s="21"/>
      <c r="I11" s="22"/>
      <c r="J11" s="23">
        <f t="shared" ref="J11:Q11" si="20">SUBTOTAL(9,J3:J10)</f>
        <v>495.6</v>
      </c>
      <c r="K11" s="24">
        <f t="shared" si="20"/>
        <v>421.6</v>
      </c>
      <c r="L11" s="24">
        <f t="shared" si="20"/>
        <v>192.4</v>
      </c>
      <c r="M11" s="25">
        <f t="shared" si="20"/>
        <v>56.4</v>
      </c>
      <c r="N11" s="23">
        <f t="shared" si="20"/>
        <v>41.3</v>
      </c>
      <c r="O11" s="24">
        <f t="shared" si="20"/>
        <v>35.133333333333333</v>
      </c>
      <c r="P11" s="24">
        <f t="shared" si="20"/>
        <v>16.033333333333331</v>
      </c>
      <c r="Q11" s="25">
        <f t="shared" si="20"/>
        <v>4.7</v>
      </c>
    </row>
    <row r="12" spans="1:17" x14ac:dyDescent="0.2">
      <c r="A12" s="1"/>
      <c r="B12" s="2"/>
      <c r="C12" s="1"/>
      <c r="D12" s="26"/>
      <c r="E12" s="53"/>
      <c r="F12" s="1"/>
      <c r="G12" s="26"/>
      <c r="H12" s="26"/>
      <c r="I12" s="2"/>
      <c r="J12" s="51"/>
      <c r="K12" s="52"/>
      <c r="L12" s="52"/>
      <c r="M12" s="53"/>
      <c r="N12" s="51"/>
      <c r="O12" s="52"/>
      <c r="P12" s="52"/>
      <c r="Q12" s="53"/>
    </row>
    <row r="13" spans="1:17" x14ac:dyDescent="0.2">
      <c r="A13" s="8" t="s">
        <v>17</v>
      </c>
      <c r="B13" s="9" t="s">
        <v>29</v>
      </c>
      <c r="C13" s="10">
        <v>10</v>
      </c>
      <c r="D13" s="11">
        <v>12</v>
      </c>
      <c r="E13" s="61">
        <f>C13/12</f>
        <v>0.83333333333333337</v>
      </c>
      <c r="F13" s="13">
        <v>5</v>
      </c>
      <c r="G13" s="14">
        <v>5</v>
      </c>
      <c r="H13" s="14">
        <v>3</v>
      </c>
      <c r="I13" s="15">
        <v>0</v>
      </c>
      <c r="J13" s="48">
        <f t="shared" ref="J13:M16" si="21">F13*$C13</f>
        <v>50</v>
      </c>
      <c r="K13" s="49">
        <f t="shared" si="21"/>
        <v>50</v>
      </c>
      <c r="L13" s="49">
        <f t="shared" si="21"/>
        <v>30</v>
      </c>
      <c r="M13" s="50">
        <f t="shared" si="21"/>
        <v>0</v>
      </c>
      <c r="N13" s="48">
        <f t="shared" ref="N13:N16" si="22">$E13*F13</f>
        <v>4.166666666666667</v>
      </c>
      <c r="O13" s="49">
        <f t="shared" ref="O13:O16" si="23">$E13*G13</f>
        <v>4.166666666666667</v>
      </c>
      <c r="P13" s="49">
        <f t="shared" ref="P13:P16" si="24">$E13*H13</f>
        <v>2.5</v>
      </c>
      <c r="Q13" s="50">
        <f t="shared" ref="Q13:Q16" si="25">$E13*I13</f>
        <v>0</v>
      </c>
    </row>
    <row r="14" spans="1:17" x14ac:dyDescent="0.2">
      <c r="A14" s="8" t="s">
        <v>18</v>
      </c>
      <c r="B14" s="9"/>
      <c r="C14" s="10">
        <v>10</v>
      </c>
      <c r="D14" s="11">
        <v>12</v>
      </c>
      <c r="E14" s="61">
        <f>C14/12</f>
        <v>0.83333333333333337</v>
      </c>
      <c r="F14" s="13">
        <v>12</v>
      </c>
      <c r="G14" s="14">
        <v>12</v>
      </c>
      <c r="H14" s="14">
        <v>12</v>
      </c>
      <c r="I14" s="15">
        <v>12</v>
      </c>
      <c r="J14" s="48">
        <f t="shared" si="21"/>
        <v>120</v>
      </c>
      <c r="K14" s="49">
        <f t="shared" ref="K14:M15" si="26">J14</f>
        <v>120</v>
      </c>
      <c r="L14" s="49">
        <f t="shared" si="26"/>
        <v>120</v>
      </c>
      <c r="M14" s="50">
        <f t="shared" si="26"/>
        <v>120</v>
      </c>
      <c r="N14" s="48">
        <f t="shared" si="22"/>
        <v>10</v>
      </c>
      <c r="O14" s="49">
        <f t="shared" si="23"/>
        <v>10</v>
      </c>
      <c r="P14" s="49">
        <f t="shared" si="24"/>
        <v>10</v>
      </c>
      <c r="Q14" s="50">
        <f t="shared" si="25"/>
        <v>10</v>
      </c>
    </row>
    <row r="15" spans="1:17" x14ac:dyDescent="0.2">
      <c r="A15" s="8" t="s">
        <v>19</v>
      </c>
      <c r="B15" s="9" t="s">
        <v>32</v>
      </c>
      <c r="C15" s="10">
        <v>6</v>
      </c>
      <c r="D15" s="11">
        <v>12</v>
      </c>
      <c r="E15" s="61">
        <f>C15/12</f>
        <v>0.5</v>
      </c>
      <c r="F15" s="13">
        <v>12</v>
      </c>
      <c r="G15" s="14">
        <v>12</v>
      </c>
      <c r="H15" s="14">
        <v>12</v>
      </c>
      <c r="I15" s="15">
        <v>12</v>
      </c>
      <c r="J15" s="48">
        <f t="shared" si="21"/>
        <v>72</v>
      </c>
      <c r="K15" s="49">
        <f t="shared" si="26"/>
        <v>72</v>
      </c>
      <c r="L15" s="49">
        <f t="shared" si="26"/>
        <v>72</v>
      </c>
      <c r="M15" s="50">
        <f t="shared" si="26"/>
        <v>72</v>
      </c>
      <c r="N15" s="48">
        <f t="shared" si="22"/>
        <v>6</v>
      </c>
      <c r="O15" s="49">
        <f t="shared" si="23"/>
        <v>6</v>
      </c>
      <c r="P15" s="49">
        <f t="shared" si="24"/>
        <v>6</v>
      </c>
      <c r="Q15" s="50">
        <f t="shared" si="25"/>
        <v>6</v>
      </c>
    </row>
    <row r="16" spans="1:17" x14ac:dyDescent="0.2">
      <c r="A16" s="8" t="s">
        <v>20</v>
      </c>
      <c r="B16" s="9" t="s">
        <v>30</v>
      </c>
      <c r="C16" s="10">
        <v>12</v>
      </c>
      <c r="D16" s="11">
        <v>12</v>
      </c>
      <c r="E16" s="61">
        <f>C16/D16</f>
        <v>1</v>
      </c>
      <c r="F16" s="10">
        <v>24</v>
      </c>
      <c r="G16" s="11">
        <v>24</v>
      </c>
      <c r="H16" s="11">
        <v>24</v>
      </c>
      <c r="I16" s="12">
        <v>24</v>
      </c>
      <c r="J16" s="48">
        <f t="shared" si="21"/>
        <v>288</v>
      </c>
      <c r="K16" s="49">
        <f t="shared" si="21"/>
        <v>288</v>
      </c>
      <c r="L16" s="49">
        <f t="shared" si="21"/>
        <v>288</v>
      </c>
      <c r="M16" s="50">
        <f t="shared" si="21"/>
        <v>288</v>
      </c>
      <c r="N16" s="48">
        <f t="shared" si="22"/>
        <v>24</v>
      </c>
      <c r="O16" s="49">
        <f t="shared" si="23"/>
        <v>24</v>
      </c>
      <c r="P16" s="49">
        <f t="shared" si="24"/>
        <v>24</v>
      </c>
      <c r="Q16" s="50">
        <f t="shared" si="25"/>
        <v>24</v>
      </c>
    </row>
    <row r="17" spans="1:17" ht="16" x14ac:dyDescent="0.2">
      <c r="A17" s="16" t="s">
        <v>21</v>
      </c>
      <c r="B17" s="17"/>
      <c r="C17" s="34"/>
      <c r="D17" s="35"/>
      <c r="E17" s="64"/>
      <c r="F17" s="34"/>
      <c r="G17" s="35"/>
      <c r="H17" s="35"/>
      <c r="I17" s="17"/>
      <c r="J17" s="23">
        <f>SUBTOTAL(9,J13:J16)</f>
        <v>530</v>
      </c>
      <c r="K17" s="24">
        <f t="shared" ref="K17:M17" si="27">SUBTOTAL(9,K13:K16)</f>
        <v>530</v>
      </c>
      <c r="L17" s="24">
        <f t="shared" si="27"/>
        <v>510</v>
      </c>
      <c r="M17" s="25">
        <f t="shared" si="27"/>
        <v>480</v>
      </c>
      <c r="N17" s="23">
        <f>SUBTOTAL(9,N13:N16)</f>
        <v>44.166666666666671</v>
      </c>
      <c r="O17" s="24">
        <f t="shared" ref="O17:Q17" si="28">SUBTOTAL(9,O13:O16)</f>
        <v>44.166666666666671</v>
      </c>
      <c r="P17" s="24">
        <f t="shared" si="28"/>
        <v>42.5</v>
      </c>
      <c r="Q17" s="25">
        <f t="shared" si="28"/>
        <v>40</v>
      </c>
    </row>
    <row r="18" spans="1:17" ht="16" x14ac:dyDescent="0.2">
      <c r="A18" s="8"/>
      <c r="B18" s="9"/>
      <c r="C18" s="8"/>
      <c r="E18" s="65"/>
      <c r="F18" s="8"/>
      <c r="I18" s="9"/>
      <c r="J18" s="57"/>
      <c r="K18" s="58"/>
      <c r="L18" s="58"/>
      <c r="M18" s="59"/>
      <c r="N18" s="57"/>
      <c r="O18" s="58"/>
      <c r="P18" s="58"/>
      <c r="Q18" s="59"/>
    </row>
    <row r="19" spans="1:17" ht="16" x14ac:dyDescent="0.2">
      <c r="A19" s="37" t="s">
        <v>23</v>
      </c>
      <c r="B19" s="38"/>
      <c r="C19" s="39"/>
      <c r="D19" s="40"/>
      <c r="E19" s="66"/>
      <c r="F19" s="39"/>
      <c r="G19" s="40"/>
      <c r="H19" s="40"/>
      <c r="I19" s="41"/>
      <c r="J19" s="42">
        <f t="shared" ref="J19:Q19" si="29">SUBTOTAL(9,J3:J17)</f>
        <v>1025.5999999999999</v>
      </c>
      <c r="K19" s="43">
        <f t="shared" si="29"/>
        <v>951.6</v>
      </c>
      <c r="L19" s="43">
        <f t="shared" si="29"/>
        <v>702.4</v>
      </c>
      <c r="M19" s="44">
        <f t="shared" si="29"/>
        <v>536.4</v>
      </c>
      <c r="N19" s="42">
        <f t="shared" si="29"/>
        <v>85.466666666666669</v>
      </c>
      <c r="O19" s="43">
        <f t="shared" si="29"/>
        <v>79.3</v>
      </c>
      <c r="P19" s="43">
        <f t="shared" si="29"/>
        <v>58.533333333333331</v>
      </c>
      <c r="Q19" s="44">
        <f t="shared" si="29"/>
        <v>44.7</v>
      </c>
    </row>
    <row r="21" spans="1:17" x14ac:dyDescent="0.2">
      <c r="J21" s="36"/>
      <c r="K21" s="36"/>
      <c r="L21" s="36"/>
      <c r="M21" s="36"/>
    </row>
  </sheetData>
  <mergeCells count="4">
    <mergeCell ref="C1:E1"/>
    <mergeCell ref="F1:I1"/>
    <mergeCell ref="J1:M1"/>
    <mergeCell ref="N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 van Avesaath</dc:creator>
  <cp:lastModifiedBy>Leonard van Avesaath</cp:lastModifiedBy>
  <dcterms:created xsi:type="dcterms:W3CDTF">2021-09-13T09:41:04Z</dcterms:created>
  <dcterms:modified xsi:type="dcterms:W3CDTF">2025-11-08T08:09:22Z</dcterms:modified>
</cp:coreProperties>
</file>