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sm2\Desktop\"/>
    </mc:Choice>
  </mc:AlternateContent>
  <bookViews>
    <workbookView xWindow="0" yWindow="0" windowWidth="16635" windowHeight="856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D1" i="1"/>
  <c r="D4" i="1"/>
  <c r="B16" i="1" s="1"/>
  <c r="D3" i="1"/>
  <c r="B7" i="1" s="1"/>
  <c r="D7" i="1" s="1"/>
  <c r="D2" i="1"/>
  <c r="B8" i="1" l="1"/>
  <c r="D8" i="1" s="1"/>
  <c r="B17" i="1" s="1"/>
  <c r="B18" i="1"/>
  <c r="B23" i="1"/>
  <c r="B25" i="1" s="1"/>
  <c r="B15" i="1"/>
  <c r="B20" i="1" l="1"/>
</calcChain>
</file>

<file path=xl/sharedStrings.xml><?xml version="1.0" encoding="utf-8"?>
<sst xmlns="http://schemas.openxmlformats.org/spreadsheetml/2006/main" count="40" uniqueCount="29">
  <si>
    <t>Tank inhoud</t>
  </si>
  <si>
    <t>max temp</t>
  </si>
  <si>
    <t>min temp</t>
  </si>
  <si>
    <t>l</t>
  </si>
  <si>
    <t>m3</t>
  </si>
  <si>
    <t>C</t>
  </si>
  <si>
    <t>K</t>
  </si>
  <si>
    <t>Luchtdruk</t>
  </si>
  <si>
    <t>bar</t>
  </si>
  <si>
    <t>Pa</t>
  </si>
  <si>
    <t>R</t>
  </si>
  <si>
    <t>mol</t>
  </si>
  <si>
    <t>n Tmax</t>
  </si>
  <si>
    <t>n Tmin</t>
  </si>
  <si>
    <t>mol massa lucht</t>
  </si>
  <si>
    <t>g/mol</t>
  </si>
  <si>
    <t xml:space="preserve">dm </t>
  </si>
  <si>
    <t>Rel Humid</t>
  </si>
  <si>
    <t>g</t>
  </si>
  <si>
    <t>mmHg</t>
  </si>
  <si>
    <t>Dampdruk Tmax</t>
  </si>
  <si>
    <t>Dampdruk Tmin</t>
  </si>
  <si>
    <t>Water Tmax</t>
  </si>
  <si>
    <t>Hele tank</t>
  </si>
  <si>
    <t>Water Tmin</t>
  </si>
  <si>
    <t>Initieel</t>
  </si>
  <si>
    <t>mol massa water</t>
  </si>
  <si>
    <t>Daarna</t>
  </si>
  <si>
    <t>damp naar binnen per cyclus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</si>
</sst>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0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G24" sqref="G24"/>
    </sheetView>
  </sheetViews>
  <sheetFormatPr defaultRowHeight="15" x14ac:dyDescent="0.25"/>
  <cols>
    <col min="1" max="1" width="26.28515625" bestFit="1" customWidth="1"/>
    <col min="2" max="2" width="14.28515625" customWidth="1"/>
    <col min="4" max="4" width="7" bestFit="1" customWidth="1"/>
  </cols>
  <sheetData>
    <row r="1" spans="1:5" x14ac:dyDescent="0.25">
      <c r="A1" t="s">
        <v>7</v>
      </c>
      <c r="B1">
        <v>1</v>
      </c>
      <c r="C1" t="s">
        <v>8</v>
      </c>
      <c r="D1">
        <f>+B1*100000</f>
        <v>100000</v>
      </c>
      <c r="E1" t="s">
        <v>9</v>
      </c>
    </row>
    <row r="2" spans="1:5" x14ac:dyDescent="0.25">
      <c r="A2" t="s">
        <v>0</v>
      </c>
      <c r="B2">
        <v>200</v>
      </c>
      <c r="C2" t="s">
        <v>3</v>
      </c>
      <c r="D2">
        <f>+B2/1000</f>
        <v>0.2</v>
      </c>
      <c r="E2" t="s">
        <v>4</v>
      </c>
    </row>
    <row r="3" spans="1:5" x14ac:dyDescent="0.25">
      <c r="A3" t="s">
        <v>1</v>
      </c>
      <c r="B3">
        <v>20</v>
      </c>
      <c r="C3" t="s">
        <v>5</v>
      </c>
      <c r="D3">
        <f>+B3+273</f>
        <v>293</v>
      </c>
      <c r="E3" t="s">
        <v>6</v>
      </c>
    </row>
    <row r="4" spans="1:5" x14ac:dyDescent="0.25">
      <c r="A4" t="s">
        <v>2</v>
      </c>
      <c r="B4">
        <v>0</v>
      </c>
      <c r="C4" t="s">
        <v>5</v>
      </c>
      <c r="D4">
        <f>+B4+273</f>
        <v>273</v>
      </c>
    </row>
    <row r="5" spans="1:5" x14ac:dyDescent="0.25">
      <c r="A5" t="s">
        <v>17</v>
      </c>
      <c r="B5" s="1">
        <v>0.8</v>
      </c>
    </row>
    <row r="6" spans="1:5" x14ac:dyDescent="0.25">
      <c r="B6" s="1"/>
    </row>
    <row r="7" spans="1:5" x14ac:dyDescent="0.25">
      <c r="A7" t="s">
        <v>20</v>
      </c>
      <c r="B7" s="2">
        <f>EXP(20.386-5132/D3)</f>
        <v>17.64833841624726</v>
      </c>
      <c r="C7" t="s">
        <v>19</v>
      </c>
      <c r="D7" s="3">
        <f>+B7*133.3224</f>
        <v>2352.9188336662833</v>
      </c>
      <c r="E7" t="s">
        <v>9</v>
      </c>
    </row>
    <row r="8" spans="1:5" x14ac:dyDescent="0.25">
      <c r="A8" t="s">
        <v>21</v>
      </c>
      <c r="B8" s="2">
        <f>EXP(20.386-5132/D4)</f>
        <v>4.8913346532182702</v>
      </c>
      <c r="C8" t="s">
        <v>19</v>
      </c>
      <c r="D8" s="3">
        <f>+B8*133.3224</f>
        <v>652.12447517022747</v>
      </c>
      <c r="E8" t="s">
        <v>9</v>
      </c>
    </row>
    <row r="9" spans="1:5" x14ac:dyDescent="0.25">
      <c r="B9" s="2"/>
    </row>
    <row r="10" spans="1:5" x14ac:dyDescent="0.25">
      <c r="A10" t="s">
        <v>10</v>
      </c>
      <c r="B10">
        <v>8.31</v>
      </c>
    </row>
    <row r="11" spans="1:5" x14ac:dyDescent="0.25">
      <c r="A11" t="s">
        <v>14</v>
      </c>
      <c r="B11">
        <v>28.97</v>
      </c>
      <c r="C11" t="s">
        <v>15</v>
      </c>
    </row>
    <row r="12" spans="1:5" x14ac:dyDescent="0.25">
      <c r="A12" t="s">
        <v>26</v>
      </c>
      <c r="B12">
        <v>18.010000000000002</v>
      </c>
      <c r="C12" t="s">
        <v>15</v>
      </c>
    </row>
    <row r="14" spans="1:5" x14ac:dyDescent="0.25">
      <c r="A14" t="s">
        <v>12</v>
      </c>
      <c r="B14">
        <f>+D$1*D$2/D3/B$10</f>
        <v>8.2141258321936235</v>
      </c>
      <c r="C14" t="s">
        <v>11</v>
      </c>
      <c r="D14" s="4" t="s">
        <v>23</v>
      </c>
    </row>
    <row r="15" spans="1:5" x14ac:dyDescent="0.25">
      <c r="A15" t="s">
        <v>22</v>
      </c>
      <c r="B15">
        <f>+B14*D7/D1*B5</f>
        <v>0.15461737098138489</v>
      </c>
      <c r="C15" t="s">
        <v>11</v>
      </c>
      <c r="D15" s="4"/>
    </row>
    <row r="16" spans="1:5" x14ac:dyDescent="0.25">
      <c r="A16" t="s">
        <v>13</v>
      </c>
      <c r="B16">
        <f>+D$1*D$2/D4/B$10</f>
        <v>8.815893292427587</v>
      </c>
      <c r="C16" t="s">
        <v>11</v>
      </c>
      <c r="D16" s="4"/>
    </row>
    <row r="17" spans="1:4" x14ac:dyDescent="0.25">
      <c r="A17" t="s">
        <v>24</v>
      </c>
      <c r="B17">
        <f>+B16*D8/D1</f>
        <v>5.7490597864810686E-2</v>
      </c>
      <c r="C17" t="s">
        <v>11</v>
      </c>
      <c r="D17" s="4"/>
    </row>
    <row r="18" spans="1:4" x14ac:dyDescent="0.25">
      <c r="A18" t="s">
        <v>16</v>
      </c>
      <c r="B18">
        <f>+B11*(B16-B14)</f>
        <v>17.433203322977924</v>
      </c>
      <c r="C18" t="s">
        <v>18</v>
      </c>
    </row>
    <row r="20" spans="1:4" x14ac:dyDescent="0.25">
      <c r="A20" t="s">
        <v>25</v>
      </c>
      <c r="B20">
        <f>+(B15-B17)*B12</f>
        <v>1.7492531838295016</v>
      </c>
      <c r="C20" t="s">
        <v>18</v>
      </c>
    </row>
    <row r="22" spans="1:4" x14ac:dyDescent="0.25">
      <c r="A22" t="s">
        <v>27</v>
      </c>
    </row>
    <row r="23" spans="1:4" x14ac:dyDescent="0.25">
      <c r="A23" t="s">
        <v>28</v>
      </c>
      <c r="B23">
        <f>-(B14-B16)*D7/D1</f>
        <v>1.415909990672019E-2</v>
      </c>
      <c r="C23" t="s">
        <v>18</v>
      </c>
    </row>
    <row r="25" spans="1:4" x14ac:dyDescent="0.25">
      <c r="A25">
        <v>365</v>
      </c>
      <c r="B25">
        <f>+B23*A25</f>
        <v>5.1680714659528695</v>
      </c>
      <c r="C25" t="s">
        <v>18</v>
      </c>
    </row>
  </sheetData>
  <mergeCells count="1">
    <mergeCell ref="D14:D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Joop de Smit</dc:creator>
  <cp:lastModifiedBy>Joop de Smit</cp:lastModifiedBy>
  <dcterms:created xsi:type="dcterms:W3CDTF">2016-11-28T13:20:24Z</dcterms:created>
  <dcterms:modified xsi:type="dcterms:W3CDTF">2016-11-28T14:31:41Z</dcterms:modified>
</cp:coreProperties>
</file>